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slicers/slicer1.xml" ContentType="application/vnd.ms-excel.slicer+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mc:AlternateContent xmlns:mc="http://schemas.openxmlformats.org/markup-compatibility/2006">
    <mc:Choice Requires="x15">
      <x15ac:absPath xmlns:x15ac="http://schemas.microsoft.com/office/spreadsheetml/2010/11/ac" url="C:\Users\nrk02966\Desktop\"/>
    </mc:Choice>
  </mc:AlternateContent>
  <xr:revisionPtr revIDLastSave="0" documentId="13_ncr:1_{88102D30-E6D3-41AC-83A8-2B42E8D0D796}" xr6:coauthVersionLast="36" xr6:coauthVersionMax="36" xr10:uidLastSave="{00000000-0000-0000-0000-000000000000}"/>
  <bookViews>
    <workbookView xWindow="0" yWindow="0" windowWidth="28800" windowHeight="12300" firstSheet="1" activeTab="1" xr2:uid="{00000000-000D-0000-FFFF-FFFF00000000}"/>
  </bookViews>
  <sheets>
    <sheet name="Pivot" sheetId="2" state="hidden" r:id="rId1"/>
    <sheet name="Ansvarsfördelning" sheetId="3" r:id="rId2"/>
    <sheet name="Definitioner" sheetId="4" r:id="rId3"/>
  </sheets>
  <definedNames>
    <definedName name="Utsnitt_Alla">#N/A</definedName>
    <definedName name="Utsnitt_Alla_kontor_bolag">#N/A</definedName>
    <definedName name="Utsnitt_Ansvarig_nämnd_styrelse">#N/A</definedName>
    <definedName name="Utsnitt_Ansvarigt_kontor_bolag">#N/A</definedName>
    <definedName name="Utsnitt_Område1">#N/A</definedName>
  </definedNames>
  <calcPr calcId="191029"/>
  <pivotCaches>
    <pivotCache cacheId="0" r:id="rId4"/>
  </pivotCaches>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5"/>
        <x14:slicerCache r:id="rId6"/>
        <x14:slicerCache r:id="rId7"/>
        <x14:slicerCache r:id="rId8"/>
        <x14:slicerCache r:id="rId9"/>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2" i="3" l="1"/>
  <c r="R2" i="3" s="1"/>
  <c r="K1" i="3" l="1"/>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M112" i="3" l="1"/>
  <c r="L34" i="2"/>
  <c r="L35" i="2"/>
  <c r="L36" i="2"/>
  <c r="L37" i="2"/>
  <c r="L38" i="2"/>
  <c r="L39" i="2"/>
  <c r="L40" i="2"/>
  <c r="L41" i="2"/>
  <c r="L42" i="2"/>
  <c r="L43" i="2"/>
  <c r="L44" i="2"/>
  <c r="L45" i="2"/>
  <c r="L46" i="2"/>
  <c r="L47" i="2"/>
  <c r="L48" i="2"/>
  <c r="L49" i="2"/>
  <c r="L50" i="2"/>
  <c r="L51" i="2"/>
  <c r="L52" i="2"/>
  <c r="L53" i="2"/>
  <c r="L54" i="2"/>
  <c r="L55" i="2"/>
  <c r="J56" i="2"/>
  <c r="L4" i="2"/>
  <c r="L30" i="2" s="1"/>
  <c r="N30" i="2" s="1"/>
  <c r="L5" i="2"/>
  <c r="L6" i="2"/>
  <c r="L7" i="2"/>
  <c r="L8" i="2"/>
  <c r="L9" i="2"/>
  <c r="L10" i="2"/>
  <c r="L11" i="2"/>
  <c r="L12" i="2"/>
  <c r="L13" i="2"/>
  <c r="L14" i="2"/>
  <c r="L15" i="2"/>
  <c r="L16" i="2"/>
  <c r="L17" i="2"/>
  <c r="L18" i="2"/>
  <c r="L19" i="2"/>
  <c r="L20" i="2"/>
  <c r="L21" i="2"/>
  <c r="L22" i="2"/>
  <c r="L23" i="2"/>
  <c r="L24" i="2"/>
  <c r="L25" i="2"/>
  <c r="L26" i="2"/>
  <c r="L27" i="2"/>
  <c r="L28" i="2"/>
  <c r="L29" i="2"/>
  <c r="J30" i="2"/>
  <c r="L56" i="2" l="1"/>
</calcChain>
</file>

<file path=xl/sharedStrings.xml><?xml version="1.0" encoding="utf-8"?>
<sst xmlns="http://schemas.openxmlformats.org/spreadsheetml/2006/main" count="800" uniqueCount="237">
  <si>
    <t>Revidera styrmodellen så att det är tydligt att ledande majoritets politiska program styr övergripande, strategiska mål, nämndernas uppdragsplaner och budgetprocesser.</t>
  </si>
  <si>
    <t>Föra en ansvarsfull ekonomisk politik som värnar kommuninvånarnas skattemedel med ambition om ett minskat skattetryck.</t>
  </si>
  <si>
    <t>Utveckla kommunens investeringsprocess för att förstärka kopplingen mellan investering och påverkan på aktuell nämnds driftbudget.</t>
  </si>
  <si>
    <t>Genomföra en grundläggande genomlysning av nämndernas ekonomi med syfte att säkerställa att befintliga resurser används för att nå uppsatta mål.</t>
  </si>
  <si>
    <t>Utveckla kommunens investeringsprocess för att säkerställa att planerade investeringar styr mot uppsatta mål.</t>
  </si>
  <si>
    <t>Område</t>
  </si>
  <si>
    <t>Ordning och reda i kommunens styrning och finanser</t>
  </si>
  <si>
    <t>En kommun som prioriterar företagande och entreprenörskap</t>
  </si>
  <si>
    <t>Minska den kommunala konkurrensen och utarbeta en policy mot osund konkurrens från kommunalt driven verksamhet.</t>
  </si>
  <si>
    <t>Förenkla offentliga upphandlingar så att fler och mindre företag kan vara med.</t>
  </si>
  <si>
    <t>Att huvudregeln för kommunens förhållningssätt är att undvika överklagandeprocesser mot företag.</t>
  </si>
  <si>
    <t>Att överklaganden av myndighetsbeslut som rör företag ska beslutas politiskt.</t>
  </si>
  <si>
    <t>Fortsätta utveckla transparensen och koppling mellan avgifter för företag och det arbete kommunen utför gentemot företag.</t>
  </si>
  <si>
    <t>Öka kompetensen inom tillsynsverksamheten kring småskalig verksamhet, oavsett om det handlar om jordbruk, livsmedel eller välfärdstjänster.</t>
  </si>
  <si>
    <t>Utveckla Norrköping Airport.</t>
  </si>
  <si>
    <t>Återstarta Upplev Norrköping i samarbete med näringslivet.</t>
  </si>
  <si>
    <t>Att Lagen om valfrihetssystem (LOV) ska tillämpas i fler verksamheter för att öka mångfalden av utförare inom kommunala verksamheter.</t>
  </si>
  <si>
    <t>Stärka samarbetet med Linköpings universitet.</t>
  </si>
  <si>
    <t>Från bidrag till arbete - så bygger vi bort utanförskap i Norrköping</t>
  </si>
  <si>
    <t>Göra Norrköpings kommun till ett föredöme med att erbjuda sysselsättning och arbete för människor som har svårt att etablera sig på arbetsmarknaden.</t>
  </si>
  <si>
    <t>Öka samarbetet med näringslivet för att fler ska få möjlighet till arbete och praktik.</t>
  </si>
  <si>
    <t>Möjliggöra SFI även under föräldraledighet.</t>
  </si>
  <si>
    <t>Se fler utbildningar inom yrkes-SFI.</t>
  </si>
  <si>
    <t>Norrköping - en kommun där barn och ungdomar blir redo för vuxenlivet genom utbildning med hög kvalitet</t>
  </si>
  <si>
    <t>Stärka Elevhälsan och arbeta för att minska den psykiska ohälsan.</t>
  </si>
  <si>
    <t>Förbättra undervisning för särbegåvade.</t>
  </si>
  <si>
    <t>Förbättra lärarnas arbetssituation genom att till exempel anställa heltidsmentorer och möjliggöra fler speciallärare.</t>
  </si>
  <si>
    <t>Införa särskilda undervisningsgrupper med sikte på att även kunna erbjuda resursskolor i framtiden.</t>
  </si>
  <si>
    <t>Utveckla familjedaghemmen så att valfriheten och alternativen inom barnomsorgen ökar.</t>
  </si>
  <si>
    <t>Fördjupa samarbetet med friskolor och säkerställa likvärdiga ekonomiska villkor för kommunal och fristående verksamheter.</t>
  </si>
  <si>
    <t>Prioritera lärare och rektorer i kommunens löneöversyn.</t>
  </si>
  <si>
    <t>Att ett kunskapskontrakt upprättas mellan elever, lärare och vårdnadshavare som klargör vilket ansvar respektive person har för elevens skolgång.</t>
  </si>
  <si>
    <t>Att mindre barngrupper ska prioriteras framför att barn till föräldralediga och arbetslösa erbjuds fler timmar i förskola eller annan pedagogisk omsorg.</t>
  </si>
  <si>
    <t>Värna Second Chance School.</t>
  </si>
  <si>
    <t>Öka tryggheten för alla barn i skolan genom att tillämpa skollagens möjligheter och i större omfattning flytta elever som utgör en risk för andra elevers och personals säkerhet.</t>
  </si>
  <si>
    <t>Norrköping - en trygg kommun</t>
  </si>
  <si>
    <t>Utöka resurserna till ordningsvakter.</t>
  </si>
  <si>
    <t>Resurssätta samverkansavtalet med polisen.</t>
  </si>
  <si>
    <t>Öka kameraövervakningen av kommunala byggnader.</t>
  </si>
  <si>
    <t>Avsätta resurser till renhållning, klotter och belysning som trygghetsskapande åtgärder av stadsmiljö.</t>
  </si>
  <si>
    <t>En värdig äldreomsorg - trygghet och valfrihet för äldre och anhöriga.</t>
  </si>
  <si>
    <t>Införa en äldreombudsman.</t>
  </si>
  <si>
    <t>Höja kvalitén inom demensvården genom att exempelvis inrätta särskilda avdelningar för yngre demenssjuka.</t>
  </si>
  <si>
    <t>Möjliggöra valfrihet inom mat (både inköp och tillagad mat).</t>
  </si>
  <si>
    <t>Utveckla LOV inom hemtjänst för att stärka den äldres valfrihet.</t>
  </si>
  <si>
    <t>Göra arbete inom vård och omsorg mer attraktivt genom att öka personalens inflytande över schemaläggning.</t>
  </si>
  <si>
    <t>Satsa på ledarskap och bättre förutsättningar för ett närvarande ledarskap.</t>
  </si>
  <si>
    <t>Organisera hemtjänsten så att varje omsorgstagare har ett begränsat antal personal som de möter.</t>
  </si>
  <si>
    <t>Införa språkkrav för omsorgspersonal.</t>
  </si>
  <si>
    <t>Utveckla ett arbete med äldrefältare tillsammans med civilsamhället.</t>
  </si>
  <si>
    <t>Norrköping - idrott och kultur som stärker människor</t>
  </si>
  <si>
    <t>Prioritera barn- och ungdomsverksamhet.</t>
  </si>
  <si>
    <t>Utveckla kommunens fritidsgårdar med fokus på tillgänglighet både i ett geografiskt perspektiv och genom öppettider.</t>
  </si>
  <si>
    <t>Värna bibliotekens grunduppdrag och säkerställa tillgång till litteratur och uppmuntra läsning och bildning.</t>
  </si>
  <si>
    <t>Att kulturinstitutionerna ökar sin självfinansieringsgrad.</t>
  </si>
  <si>
    <t>Se över resursfördelningen och samverkan mellan kulturinstitutionerna och den fria kulturen för att stärka möjligheterna för den fria kulturen.</t>
  </si>
  <si>
    <t>Att Kulturskolan i ökad utsträckning ska göras tillgänglig för fler genom att fokusera på gruppundervisning.</t>
  </si>
  <si>
    <t>Säkerställa kommunal jämställdhet inom idrotten sett till stöd och tillgänglighet.</t>
  </si>
  <si>
    <t>Föreningsstödet i kommunen ska demokratisäkras så att inte antidemokratiska föreningar och organisationer ges bidrag.</t>
  </si>
  <si>
    <t>Det viktiga sociala skyddsnätet</t>
  </si>
  <si>
    <t>Erbjuda familjestödsutbildningar.</t>
  </si>
  <si>
    <t>Införa Bostad-först fullt ut.</t>
  </si>
  <si>
    <t>Säkerställa att utsatta grupper, främst våldsutsatta kvinnor, har tillgång till jourbostäder och mer permanenta lösningar inom det kommunala bostadsbeståndet.</t>
  </si>
  <si>
    <t>Se över förbättrade samverkansformer mellan socialtjänst och polis med mål att kunna samlokalisera vissa funktioner.</t>
  </si>
  <si>
    <t>Utöka samarbetet med frivilligorganisationer för att genom deras verksamhet stötta människor i utsatthet.</t>
  </si>
  <si>
    <t>Att barn och ungdomar som begått brott snabbt ska aktualiseras inom socialtjänsten.</t>
  </si>
  <si>
    <t>Se över möjligheten att utveckla avhopparverksamhet tillsammans med andra kommuner.</t>
  </si>
  <si>
    <t>Upprätta handlingsplan för våld i nära relationer.</t>
  </si>
  <si>
    <t>Värna och utveckla stödet till familjer med barn som har en funktionsvariation med inriktning på avlastning och meningsfull fritid.</t>
  </si>
  <si>
    <t>Norrköping - en kommun i utveckling</t>
  </si>
  <si>
    <t>Ta fram en parkeringsnorm som bättre speglar invånarnas behov.</t>
  </si>
  <si>
    <t>Se över nuvarande trafikstrategi med syfte att stärka medborgarnas möjlighet att själva välja transportmedel.</t>
  </si>
  <si>
    <t>Överta drift av infrastruktur inklusive lekparker och grönytor i de områden som omfattas av detaljplan.</t>
  </si>
  <si>
    <t>Förändra Hyresbostäders ägardirektiv för att säkerställa bostadsbyggande i ytterområden.</t>
  </si>
  <si>
    <t>Förändra Hyresbostäders ägardirektiv för att få större fokus på billigare bostäder.</t>
  </si>
  <si>
    <t>Norrköping - en klimatsmart kommun</t>
  </si>
  <si>
    <t>Värna grönytor.</t>
  </si>
  <si>
    <t>Säkerställa tillgång till laddinfrastruktur</t>
  </si>
  <si>
    <t>Energieffektivisera i kommunens fastighetsbestånd.</t>
  </si>
  <si>
    <t>Tydliggöra kravet på klimatanpassning i kommunala investeringar.</t>
  </si>
  <si>
    <t>Upprätthålla den biologiska mångfalden och skydda mot invasiva arter.</t>
  </si>
  <si>
    <t>Stödja initiativ till lokal biogasproduktion.</t>
  </si>
  <si>
    <t>Ta fram platser där solenergiparker kan etableras.</t>
  </si>
  <si>
    <t>Vara delaktiga i etablering av ny kärnkraft (SMR).</t>
  </si>
  <si>
    <t>Vara delaktiga och stötta utvecklingen av den cirkulära ekonomin.</t>
  </si>
  <si>
    <t>Etablera en permanent, funktionell returpunkt för att förenkla medborgarnas möjligheter att bidra till ett hållbart samhälle.</t>
  </si>
  <si>
    <t>Hela kommunen ska leva</t>
  </si>
  <si>
    <t>Förenkla byggande utanför detaljplanelagt område och utanför kommunens framtagna stråk.</t>
  </si>
  <si>
    <t>Att kommunen genom olika utbildningar (exempelvis genom gymnasie- och vuxenutbildningar) bidrar till gröna näringens utveckling.</t>
  </si>
  <si>
    <t>Möjliggöra bostäder för målgruppen seniorer på landsbygden.</t>
  </si>
  <si>
    <t>Att kommunen aktivt bidrar till en lokal energimix.</t>
  </si>
  <si>
    <t>Vara en stark pådrivare för att människor på landsbygden ska ha tillgång till kollektivtrafik för arbets- och studiependling.</t>
  </si>
  <si>
    <t>Se mer av lokal- och närproducerad mat i kommunens verksamheter.</t>
  </si>
  <si>
    <t>Göra landsbygdens trygghet mer tydlig i samverkansavtalet med polisen.</t>
  </si>
  <si>
    <t>Ta fram en samlad servicegaranti i kommunen för ökad förutsägbarhet och planering för företag och företagare.</t>
  </si>
  <si>
    <t>Att aktivitetskrav gäller för att få försörjningsstöd.</t>
  </si>
  <si>
    <t>Införa enkla jobb med fokus på service inom kommunal verksamhet.</t>
  </si>
  <si>
    <t>Arbeta med modern teknik för att öka kvalitén.</t>
  </si>
  <si>
    <t>Arbeta tillsammans med polisen för fler kameror i brottsutsatta och otrygga områden.</t>
  </si>
  <si>
    <t>Stärka arbetet med att underhålla befintliga investeringar.</t>
  </si>
  <si>
    <t>Ta fram en strategi för att bevara brukningsvärd åkermark och samtidigt ta fram färdig verksamhetsmark för företag som vill flytta eller för företag som vill nyetablera sig.</t>
  </si>
  <si>
    <t>Nämnd</t>
  </si>
  <si>
    <t>SHBK</t>
  </si>
  <si>
    <t>Ja</t>
  </si>
  <si>
    <t>KS</t>
  </si>
  <si>
    <t>SBN</t>
  </si>
  <si>
    <t>SPN</t>
  </si>
  <si>
    <t>UBN</t>
  </si>
  <si>
    <t>KS/HNAB/Norrevo</t>
  </si>
  <si>
    <t>NODRA</t>
  </si>
  <si>
    <t>BMN</t>
  </si>
  <si>
    <t>VON</t>
  </si>
  <si>
    <t>NA-port</t>
  </si>
  <si>
    <t>SN</t>
  </si>
  <si>
    <t>Upprätta handlingsplan mot hedersrelaterat våld och förtryck.</t>
  </si>
  <si>
    <t>KFN</t>
  </si>
  <si>
    <t>ja</t>
  </si>
  <si>
    <t>Kontor</t>
  </si>
  <si>
    <t>KSK</t>
  </si>
  <si>
    <t>KSK/SHBK</t>
  </si>
  <si>
    <t>Airport</t>
  </si>
  <si>
    <t>UBK</t>
  </si>
  <si>
    <t>KSK/UBK</t>
  </si>
  <si>
    <t>VOK/KSK</t>
  </si>
  <si>
    <t>VOK</t>
  </si>
  <si>
    <t>KFK</t>
  </si>
  <si>
    <t>SOK</t>
  </si>
  <si>
    <t>SOK /HNAB</t>
  </si>
  <si>
    <t>SN/KS</t>
  </si>
  <si>
    <t>SOK/KSK</t>
  </si>
  <si>
    <t>KS/UN/KFN</t>
  </si>
  <si>
    <t>KSK/SOK/KFK</t>
  </si>
  <si>
    <t>VOK/UBK/KFK</t>
  </si>
  <si>
    <t>KS/HBAB</t>
  </si>
  <si>
    <t>KSK/HBAB</t>
  </si>
  <si>
    <t>KS/SPN</t>
  </si>
  <si>
    <t>KSK/HBAB/Norrevo</t>
  </si>
  <si>
    <t>KS/NODRA</t>
  </si>
  <si>
    <t>KS/SBN</t>
  </si>
  <si>
    <t>UBK/KOFK</t>
  </si>
  <si>
    <t>SHBK/VOK</t>
  </si>
  <si>
    <t>KOFN</t>
  </si>
  <si>
    <t>KOFK</t>
  </si>
  <si>
    <t>KS/KOFN</t>
  </si>
  <si>
    <t>KS/KOFK</t>
  </si>
  <si>
    <t>Radetiketter</t>
  </si>
  <si>
    <t>Totalsumma</t>
  </si>
  <si>
    <t>KS/VON</t>
  </si>
  <si>
    <t>SBN/HNAB</t>
  </si>
  <si>
    <t>SN/HNAB</t>
  </si>
  <si>
    <t>VON/KS</t>
  </si>
  <si>
    <t>VON/UBN/KFN</t>
  </si>
  <si>
    <t>KS/UBN</t>
  </si>
  <si>
    <t>UBN/KOFN</t>
  </si>
  <si>
    <t>Antal</t>
  </si>
  <si>
    <t>Summa</t>
  </si>
  <si>
    <t>KS, antal</t>
  </si>
  <si>
    <t>(tom)</t>
  </si>
  <si>
    <t>Antal av Kontor</t>
  </si>
  <si>
    <t>Effektivisera nyttjandet av kommunens lokaler genom att se över styrningen av lokalförsörjning.</t>
  </si>
  <si>
    <t xml:space="preserve">Konkret aktivitet,  medför kostnader </t>
  </si>
  <si>
    <t>Punkt</t>
  </si>
  <si>
    <t>Alla</t>
  </si>
  <si>
    <t>KS, Nodra</t>
  </si>
  <si>
    <t>UBK, KOFK</t>
  </si>
  <si>
    <t>VON, KS, KFK</t>
  </si>
  <si>
    <t>VOK, KSK, KFK</t>
  </si>
  <si>
    <t>Ytterligare stärka valfriheten genom att LOV införs i nya delar av omsorgen, till exempel särskilda boenden.</t>
  </si>
  <si>
    <t>KS, VON</t>
  </si>
  <si>
    <t>VOK, KSK</t>
  </si>
  <si>
    <t>KSK, VOK</t>
  </si>
  <si>
    <t>KS, BMN</t>
  </si>
  <si>
    <t>KSK, SHBK</t>
  </si>
  <si>
    <t>UN, SN, VON</t>
  </si>
  <si>
    <t>UBK, SOK, VOK</t>
  </si>
  <si>
    <t>SN, HNAB</t>
  </si>
  <si>
    <t>KS, KOFN</t>
  </si>
  <si>
    <t>SOK, HNAB</t>
  </si>
  <si>
    <t>VON, UBN, KFN</t>
  </si>
  <si>
    <t>VOK, UBK, KFK</t>
  </si>
  <si>
    <t>KSK, KOFK</t>
  </si>
  <si>
    <t>HNAB, KS</t>
  </si>
  <si>
    <t>HNAB, KSK</t>
  </si>
  <si>
    <t>KS, SPN</t>
  </si>
  <si>
    <t>KS, SN</t>
  </si>
  <si>
    <t>KSK, SOK</t>
  </si>
  <si>
    <t>UBK, KSK</t>
  </si>
  <si>
    <t>Nodra</t>
  </si>
  <si>
    <t>KS, HNAB, Norrevo</t>
  </si>
  <si>
    <t>Berörd nämnd/styrelse</t>
  </si>
  <si>
    <t>Ansvarig nämnd/styrelse</t>
  </si>
  <si>
    <t>Berört kontor/bolag</t>
  </si>
  <si>
    <t>Ansvarigt kontor/bolag</t>
  </si>
  <si>
    <t>Nr</t>
  </si>
  <si>
    <t>KS, KFN, SN</t>
  </si>
  <si>
    <t>KSK, KFK, SOK</t>
  </si>
  <si>
    <t>Se över samarbetsformer med civilsamhället så att uppdragsbidrag kan ersättas av mer långsiktig finansiering.</t>
  </si>
  <si>
    <t>Övergripande viljeinriktning, kommun-gemensam</t>
  </si>
  <si>
    <t>Övergripande viljeinriktning, verksamhets-specifik</t>
  </si>
  <si>
    <t>Konkret aktivitet, inom ram</t>
  </si>
  <si>
    <t>Ge rektorer/förskolechefer mer tid för kärnuppdraget - att leda den pedagogiska verksamheten genom att avlasta dem från deras administrativa uppgifter och ansvar för lokaler.</t>
  </si>
  <si>
    <t>Genomföra återkommande genomsökningar av kommunala gymnasieskolor med hjälp av narkotikahundar.</t>
  </si>
  <si>
    <t>UN</t>
  </si>
  <si>
    <t>KS, UN</t>
  </si>
  <si>
    <t>UN, KOFN</t>
  </si>
  <si>
    <t>BMN, SPN</t>
  </si>
  <si>
    <t xml:space="preserve">Alla </t>
  </si>
  <si>
    <t>Berör samliga nämnder/styrelser</t>
  </si>
  <si>
    <t>Berör samtliga kontor/bolag</t>
  </si>
  <si>
    <t xml:space="preserve">Antal </t>
  </si>
  <si>
    <t>SHBK, Nodra</t>
  </si>
  <si>
    <t>SPN, HNAB</t>
  </si>
  <si>
    <t>SHBK, HNAB</t>
  </si>
  <si>
    <t>Ansvarigt kontor/boalg</t>
  </si>
  <si>
    <t>Definition</t>
  </si>
  <si>
    <t>En nämnd/styrelse kan vara direkt eller indierkt  berörd av punkten i det politiska programmet.</t>
  </si>
  <si>
    <t>Ett kontor/bolag kan vara direkt eller indierkt  berörd av punkten i det politiska programmet.</t>
  </si>
  <si>
    <t xml:space="preserve">Den nämnd/styrelse som är ansvarig  ska driva utvecklingen i linje med innehållet i punkten i det politika programmet. I arbetet ska den ansvariga nämnden/styrlsen bjuda in berörda nämnder/styrelser i arbetet.  Vid uppföljning är det den ansvariga nämnden/styrelsen som ska kunna redogöra för arbetet. </t>
  </si>
  <si>
    <t xml:space="preserve">Det kontor/bolag som är ansvarig  ska driva utvecklingen i linje med innehållet i punkten i det politika programmet. I arbetet ska det ansvariga kontoret/bolaget bjuda in berörda kontor/bolag i arbetet.  Vid uppföljning är det ansvarigt kontor/bolag som ska kunna redogöra för arbetet. </t>
  </si>
  <si>
    <t>Begrepp</t>
  </si>
  <si>
    <t>KS, KFN</t>
  </si>
  <si>
    <t>KSK, KFK</t>
  </si>
  <si>
    <t>KS, UN, KOFN</t>
  </si>
  <si>
    <t>KSK, UBK, KOFK</t>
  </si>
  <si>
    <t>SHBK, KOFK</t>
  </si>
  <si>
    <t>SOK, KFK</t>
  </si>
  <si>
    <t>SHBK, KFK</t>
  </si>
  <si>
    <t>KSK, SHBK, KFK</t>
  </si>
  <si>
    <t>KSK, SHBK, VOK, UBK</t>
  </si>
  <si>
    <t>SHBK, HNAB, Norrevo</t>
  </si>
  <si>
    <t>KS, SPN, HNAB, Norrevo</t>
  </si>
  <si>
    <t>Nodra, SPN</t>
  </si>
  <si>
    <t>Nodra, SHBK</t>
  </si>
  <si>
    <t>Ansvarsfördelning av punkter i politiskt program 2023-2026</t>
  </si>
  <si>
    <t>Filtrering sker genom respektive kolumns filterfunktion. Eftersom den här excelfilen har låsta celler är filterknapparna (makron) avaktiverade.</t>
  </si>
  <si>
    <t xml:space="preserve">Datum: 30 maj 2023 </t>
  </si>
  <si>
    <t>Diarienummer: KS 2023/0894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</si>
</sst>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sz val="10"/>
      <color theme="1"/>
      <name val="Calibri"/>
      <family val="2"/>
      <scheme val="minor"/>
    </font>
    <font>
      <sz val="11"/>
      <color theme="1"/>
      <name val="Calibri"/>
      <family val="2"/>
      <scheme val="minor"/>
    </font>
    <font>
      <b/>
      <sz val="11"/>
      <color theme="0"/>
      <name val="Calibri"/>
      <family val="2"/>
      <scheme val="minor"/>
    </font>
    <font>
      <sz val="10"/>
      <color theme="1"/>
      <name val="Calibri"/>
      <family val="2"/>
      <scheme val="minor"/>
    </font>
    <font>
      <b/>
      <sz val="11"/>
      <color theme="1"/>
      <name val="Calibri"/>
      <family val="2"/>
      <scheme val="minor"/>
    </font>
    <font>
      <b/>
      <sz val="15"/>
      <color theme="3"/>
      <name val="Calibri"/>
      <family val="2"/>
      <scheme val="minor"/>
    </font>
    <font>
      <sz val="10"/>
      <name val="Calibri"/>
      <family val="2"/>
      <scheme val="minor"/>
    </font>
    <font>
      <sz val="11"/>
      <name val="Calibri"/>
      <family val="2"/>
      <scheme val="minor"/>
    </font>
  </fonts>
  <fills count="3">
    <fill>
      <patternFill patternType="none"/>
    </fill>
    <fill>
      <patternFill patternType="gray125"/>
    </fill>
    <fill>
      <patternFill patternType="solid">
        <fgColor theme="4"/>
        <bgColor theme="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theme="4" tint="0.39997558519241921"/>
      </bottom>
      <diagonal/>
    </border>
    <border>
      <left style="thin">
        <color theme="4" tint="0.39997558519241921"/>
      </left>
      <right/>
      <top/>
      <bottom style="thin">
        <color theme="4" tint="0.39997558519241921"/>
      </bottom>
      <diagonal/>
    </border>
    <border>
      <left/>
      <right style="thin">
        <color theme="4" tint="0.39997558519241921"/>
      </right>
      <top/>
      <bottom style="thin">
        <color theme="4" tint="0.39997558519241921"/>
      </bottom>
      <diagonal/>
    </border>
    <border>
      <left/>
      <right/>
      <top/>
      <bottom style="thick">
        <color theme="4"/>
      </bottom>
      <diagonal/>
    </border>
  </borders>
  <cellStyleXfs count="3">
    <xf numFmtId="0" fontId="0" fillId="0" borderId="0"/>
    <xf numFmtId="9" fontId="2" fillId="0" borderId="0" applyFont="0" applyFill="0" applyBorder="0" applyAlignment="0" applyProtection="0"/>
    <xf numFmtId="0" fontId="6" fillId="0" borderId="7" applyNumberFormat="0" applyFill="0" applyAlignment="0" applyProtection="0"/>
  </cellStyleXfs>
  <cellXfs count="27">
    <xf numFmtId="0" fontId="0" fillId="0" borderId="0" xfId="0"/>
    <xf numFmtId="0" fontId="1" fillId="0" borderId="1" xfId="0" applyFont="1" applyBorder="1" applyAlignment="1">
      <alignment horizontal="left" vertical="top" wrapText="1"/>
    </xf>
    <xf numFmtId="0" fontId="0" fillId="0" borderId="0" xfId="0" pivotButton="1"/>
    <xf numFmtId="0" fontId="0" fillId="0" borderId="0" xfId="0" applyAlignment="1">
      <alignment horizontal="left"/>
    </xf>
    <xf numFmtId="0" fontId="0" fillId="0" borderId="0" xfId="0" applyNumberFormat="1"/>
    <xf numFmtId="164" fontId="0" fillId="0" borderId="0" xfId="1" applyNumberFormat="1" applyFont="1"/>
    <xf numFmtId="0" fontId="3" fillId="2" borderId="5" xfId="0" applyFont="1" applyFill="1" applyBorder="1"/>
    <xf numFmtId="0" fontId="3" fillId="2" borderId="4" xfId="0" applyFont="1" applyFill="1" applyBorder="1"/>
    <xf numFmtId="0" fontId="3" fillId="2" borderId="6" xfId="0" applyFont="1" applyFill="1" applyBorder="1"/>
    <xf numFmtId="0" fontId="0" fillId="0" borderId="0" xfId="0" applyAlignment="1">
      <alignment horizontal="left" vertical="top"/>
    </xf>
    <xf numFmtId="0" fontId="0" fillId="0" borderId="0" xfId="0" applyAlignment="1">
      <alignment horizontal="left" vertical="top" wrapText="1"/>
    </xf>
    <xf numFmtId="0" fontId="0" fillId="0" borderId="2" xfId="0" applyBorder="1" applyAlignment="1">
      <alignment horizontal="left" vertical="top" wrapText="1"/>
    </xf>
    <xf numFmtId="0" fontId="1" fillId="0" borderId="1" xfId="0" applyFont="1" applyBorder="1" applyAlignment="1">
      <alignment horizontal="left" vertical="top"/>
    </xf>
    <xf numFmtId="0" fontId="1" fillId="0" borderId="1" xfId="0" applyFont="1" applyBorder="1"/>
    <xf numFmtId="0" fontId="4" fillId="0" borderId="1" xfId="0" applyFont="1" applyBorder="1"/>
    <xf numFmtId="0" fontId="4" fillId="0" borderId="2" xfId="0" applyFont="1" applyBorder="1"/>
    <xf numFmtId="0" fontId="4" fillId="0" borderId="3" xfId="0" applyFont="1" applyBorder="1"/>
    <xf numFmtId="0" fontId="0" fillId="0" borderId="1" xfId="0" applyBorder="1" applyAlignment="1">
      <alignment horizontal="left" vertical="top" wrapText="1"/>
    </xf>
    <xf numFmtId="0" fontId="4" fillId="0" borderId="3" xfId="0" applyFont="1" applyBorder="1" applyAlignment="1">
      <alignment horizontal="left" vertical="top"/>
    </xf>
    <xf numFmtId="0" fontId="4" fillId="0" borderId="3" xfId="0" applyFont="1" applyBorder="1" applyAlignment="1">
      <alignment horizontal="left" vertical="top" wrapText="1"/>
    </xf>
    <xf numFmtId="0" fontId="5" fillId="0" borderId="0" xfId="0" applyFont="1"/>
    <xf numFmtId="0" fontId="0" fillId="0" borderId="0" xfId="0" applyAlignment="1">
      <alignment vertical="top"/>
    </xf>
    <xf numFmtId="0" fontId="0" fillId="0" borderId="0" xfId="0" applyAlignment="1">
      <alignment vertical="top" wrapText="1"/>
    </xf>
    <xf numFmtId="0" fontId="6" fillId="0" borderId="7" xfId="2"/>
    <xf numFmtId="0" fontId="7" fillId="0" borderId="0" xfId="0" applyFont="1"/>
    <xf numFmtId="0" fontId="8" fillId="0" borderId="0" xfId="0" applyFont="1"/>
    <xf numFmtId="0" fontId="8" fillId="0" borderId="0" xfId="0" applyFont="1" applyAlignment="1">
      <alignment horizontal="left" vertical="top"/>
    </xf>
  </cellXfs>
  <cellStyles count="3">
    <cellStyle name="Normal" xfId="0" builtinId="0"/>
    <cellStyle name="Procent" xfId="1" builtinId="5"/>
    <cellStyle name="Rubrik 1" xfId="2" builtinId="16"/>
  </cellStyles>
  <dxfs count="40">
    <dxf>
      <alignment horizontal="general" vertical="top" textRotation="0" indent="0" justifyLastLine="0" shrinkToFit="0" readingOrder="0"/>
    </dxf>
    <dxf>
      <alignment horizontal="general" vertical="top" textRotation="0" wrapText="0" indent="0" justifyLastLine="0" shrinkToFit="0" readingOrder="0"/>
    </dxf>
    <dxf>
      <alignment horizontal="general" vertical="top" textRotation="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border diagonalUp="0" diagonalDown="0">
        <left style="thin">
          <color indexed="64"/>
        </left>
        <right style="thin">
          <color indexed="64"/>
        </right>
        <top style="thin">
          <color indexed="64"/>
        </top>
        <bottom/>
      </border>
    </dxf>
    <dxf>
      <font>
        <strike val="0"/>
        <outline val="0"/>
        <shadow val="0"/>
        <u val="none"/>
        <vertAlign val="baseline"/>
        <sz val="10"/>
        <color theme="1"/>
        <name val="Calibri"/>
        <scheme val="minor"/>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border diagonalUp="0" diagonalDown="0">
        <left style="thin">
          <color indexed="64"/>
        </left>
        <right style="thin">
          <color indexed="64"/>
        </right>
        <top style="thin">
          <color indexed="64"/>
        </top>
        <bottom/>
      </border>
    </dxf>
    <dxf>
      <font>
        <strike val="0"/>
        <outline val="0"/>
        <shadow val="0"/>
        <u val="none"/>
        <vertAlign val="baseline"/>
        <sz val="10"/>
        <color theme="1"/>
        <name val="Calibri"/>
        <scheme val="minor"/>
      </font>
      <numFmt numFmtId="0" formatCode="Genera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border diagonalUp="0" diagonalDown="0">
        <left style="thin">
          <color indexed="64"/>
        </left>
        <right style="thin">
          <color indexed="64"/>
        </right>
        <top style="thin">
          <color indexed="64"/>
        </top>
        <bottom/>
      </border>
    </dxf>
    <dxf>
      <font>
        <strike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border diagonalUp="0" diagonalDown="0">
        <left style="thin">
          <color indexed="64"/>
        </left>
        <right style="thin">
          <color indexed="64"/>
        </right>
        <top style="thin">
          <color indexed="64"/>
        </top>
        <bottom/>
      </border>
    </dxf>
    <dxf>
      <font>
        <strike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border diagonalUp="0" diagonalDown="0">
        <left style="thin">
          <color indexed="64"/>
        </left>
        <right style="thin">
          <color indexed="64"/>
        </right>
        <top style="thin">
          <color indexed="64"/>
        </top>
        <bottom/>
      </border>
    </dxf>
    <dxf>
      <font>
        <strike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border diagonalUp="0" diagonalDown="0">
        <left style="thin">
          <color indexed="64"/>
        </left>
        <right style="thin">
          <color indexed="64"/>
        </right>
        <top style="thin">
          <color indexed="64"/>
        </top>
        <bottom/>
      </border>
    </dxf>
    <dxf>
      <font>
        <strike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border>
    </dxf>
    <dxf>
      <font>
        <strike val="0"/>
        <outline val="0"/>
        <shadow val="0"/>
        <u val="none"/>
        <vertAlign val="baseline"/>
        <sz val="10"/>
        <color theme="1"/>
        <name val="Calibri"/>
        <scheme val="minor"/>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dxf>
    <dxf>
      <border>
        <bottom style="thin">
          <color indexed="64"/>
        </bottom>
      </border>
    </dxf>
    <dxf>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0" formatCode="General"/>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drawings/drawing1.xml><?xml version="1.0" encoding="utf-8"?>
<xdr:wsDr xmlns:xdr="http://schemas.openxmlformats.org/drawingml/2006/spreadsheetDrawing" xmlns:a="http://schemas.openxmlformats.org/drawingml/2006/main">
  <xdr:twoCellAnchor editAs="absolute">
    <xdr:from>
      <xdr:col>0</xdr:col>
      <xdr:colOff>32967</xdr:colOff>
      <xdr:row>4</xdr:row>
      <xdr:rowOff>38101</xdr:rowOff>
    </xdr:from>
    <xdr:to>
      <xdr:col>3</xdr:col>
      <xdr:colOff>461595</xdr:colOff>
      <xdr:row>14</xdr:row>
      <xdr:rowOff>137747</xdr:rowOff>
    </xdr:to>
    <mc:AlternateContent xmlns:mc="http://schemas.openxmlformats.org/markup-compatibility/2006" xmlns:sle15="http://schemas.microsoft.com/office/drawing/2012/slicer">
      <mc:Choice Requires="sle15">
        <xdr:graphicFrame macro="">
          <xdr:nvGraphicFramePr>
            <xdr:cNvPr id="2" name="Område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Område 1"/>
            </a:graphicData>
          </a:graphic>
        </xdr:graphicFrame>
      </mc:Choice>
      <mc:Fallback xmlns="">
        <xdr:sp macro="" textlink="">
          <xdr:nvSpPr>
            <xdr:cNvPr id="0" name=""/>
            <xdr:cNvSpPr>
              <a:spLocks noTextEdit="1"/>
            </xdr:cNvSpPr>
          </xdr:nvSpPr>
          <xdr:spPr>
            <a:xfrm>
              <a:off x="32967" y="946639"/>
              <a:ext cx="5828570" cy="2004646"/>
            </a:xfrm>
            <a:prstGeom prst="rect">
              <a:avLst/>
            </a:prstGeom>
            <a:solidFill>
              <a:prstClr val="white"/>
            </a:solidFill>
            <a:ln w="1">
              <a:solidFill>
                <a:prstClr val="green"/>
              </a:solidFill>
            </a:ln>
          </xdr:spPr>
          <xdr:txBody>
            <a:bodyPr vertOverflow="clip" horzOverflow="clip"/>
            <a:lstStyle/>
            <a:p>
              <a:r>
                <a:rPr lang="sv-SE" sz="1100"/>
                <a:t>Den här figuren representerar ett tabellutsnitt. Tabellutsnitt stöds inte i den här versionen av Excel.
Det går inte att använda utsnittet om figuren har ändrats i en tidigare version av Excel eller om arbetsboken har sparats i Excel 2007 eller en tidigare version.</a:t>
              </a:r>
            </a:p>
          </xdr:txBody>
        </xdr:sp>
      </mc:Fallback>
    </mc:AlternateContent>
    <xdr:clientData/>
  </xdr:twoCellAnchor>
  <xdr:twoCellAnchor editAs="absolute">
    <xdr:from>
      <xdr:col>3</xdr:col>
      <xdr:colOff>486507</xdr:colOff>
      <xdr:row>4</xdr:row>
      <xdr:rowOff>48358</xdr:rowOff>
    </xdr:from>
    <xdr:to>
      <xdr:col>5</xdr:col>
      <xdr:colOff>667482</xdr:colOff>
      <xdr:row>10</xdr:row>
      <xdr:rowOff>138479</xdr:rowOff>
    </xdr:to>
    <mc:AlternateContent xmlns:mc="http://schemas.openxmlformats.org/markup-compatibility/2006" xmlns:sle15="http://schemas.microsoft.com/office/drawing/2012/slicer">
      <mc:Choice Requires="sle15">
        <xdr:graphicFrame macro="">
          <xdr:nvGraphicFramePr>
            <xdr:cNvPr id="3" name="Ansvarig nämnd/styrelse">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Ansvarig nämnd/styrelse"/>
            </a:graphicData>
          </a:graphic>
        </xdr:graphicFrame>
      </mc:Choice>
      <mc:Fallback xmlns="">
        <xdr:sp macro="" textlink="">
          <xdr:nvSpPr>
            <xdr:cNvPr id="0" name=""/>
            <xdr:cNvSpPr>
              <a:spLocks noTextEdit="1"/>
            </xdr:cNvSpPr>
          </xdr:nvSpPr>
          <xdr:spPr>
            <a:xfrm>
              <a:off x="5886449" y="956896"/>
              <a:ext cx="2745398" cy="1233121"/>
            </a:xfrm>
            <a:prstGeom prst="rect">
              <a:avLst/>
            </a:prstGeom>
            <a:solidFill>
              <a:prstClr val="white"/>
            </a:solidFill>
            <a:ln w="1">
              <a:solidFill>
                <a:prstClr val="green"/>
              </a:solidFill>
            </a:ln>
          </xdr:spPr>
          <xdr:txBody>
            <a:bodyPr vertOverflow="clip" horzOverflow="clip"/>
            <a:lstStyle/>
            <a:p>
              <a:r>
                <a:rPr lang="sv-SE" sz="1100"/>
                <a:t>Den här figuren representerar ett tabellutsnitt. Tabellutsnitt stöds inte i den här versionen av Excel.
Det går inte att använda utsnittet om figuren har ändrats i en tidigare version av Excel eller om arbetsboken har sparats i Excel 2007 eller en tidigare version.</a:t>
              </a:r>
            </a:p>
          </xdr:txBody>
        </xdr:sp>
      </mc:Fallback>
    </mc:AlternateContent>
    <xdr:clientData/>
  </xdr:twoCellAnchor>
  <xdr:twoCellAnchor editAs="absolute">
    <xdr:from>
      <xdr:col>5</xdr:col>
      <xdr:colOff>704848</xdr:colOff>
      <xdr:row>4</xdr:row>
      <xdr:rowOff>55683</xdr:rowOff>
    </xdr:from>
    <xdr:to>
      <xdr:col>14</xdr:col>
      <xdr:colOff>266700</xdr:colOff>
      <xdr:row>10</xdr:row>
      <xdr:rowOff>136279</xdr:rowOff>
    </xdr:to>
    <mc:AlternateContent xmlns:mc="http://schemas.openxmlformats.org/markup-compatibility/2006" xmlns:sle15="http://schemas.microsoft.com/office/drawing/2012/slicer">
      <mc:Choice Requires="sle15">
        <xdr:graphicFrame macro="">
          <xdr:nvGraphicFramePr>
            <xdr:cNvPr id="4" name="Ansvarigt kontor/bolag">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microsoft.com/office/drawing/2010/slicer">
              <sle:slicer xmlns:sle="http://schemas.microsoft.com/office/drawing/2010/slicer" name="Ansvarigt kontor/bolag"/>
            </a:graphicData>
          </a:graphic>
        </xdr:graphicFrame>
      </mc:Choice>
      <mc:Fallback xmlns="">
        <xdr:sp macro="" textlink="">
          <xdr:nvSpPr>
            <xdr:cNvPr id="0" name=""/>
            <xdr:cNvSpPr>
              <a:spLocks noTextEdit="1"/>
            </xdr:cNvSpPr>
          </xdr:nvSpPr>
          <xdr:spPr>
            <a:xfrm>
              <a:off x="8669213" y="964221"/>
              <a:ext cx="2353410" cy="1223596"/>
            </a:xfrm>
            <a:prstGeom prst="rect">
              <a:avLst/>
            </a:prstGeom>
            <a:solidFill>
              <a:prstClr val="white"/>
            </a:solidFill>
            <a:ln w="1">
              <a:solidFill>
                <a:prstClr val="green"/>
              </a:solidFill>
            </a:ln>
          </xdr:spPr>
          <xdr:txBody>
            <a:bodyPr vertOverflow="clip" horzOverflow="clip"/>
            <a:lstStyle/>
            <a:p>
              <a:r>
                <a:rPr lang="sv-SE" sz="1100"/>
                <a:t>Den här figuren representerar ett tabellutsnitt. Tabellutsnitt stöds inte i den här versionen av Excel.
Det går inte att använda utsnittet om figuren har ändrats i en tidigare version av Excel eller om arbetsboken har sparats i Excel 2007 eller en tidigare version.</a:t>
              </a:r>
            </a:p>
          </xdr:txBody>
        </xdr:sp>
      </mc:Fallback>
    </mc:AlternateContent>
    <xdr:clientData/>
  </xdr:twoCellAnchor>
  <xdr:twoCellAnchor editAs="absolute">
    <xdr:from>
      <xdr:col>3</xdr:col>
      <xdr:colOff>490902</xdr:colOff>
      <xdr:row>10</xdr:row>
      <xdr:rowOff>5862</xdr:rowOff>
    </xdr:from>
    <xdr:to>
      <xdr:col>5</xdr:col>
      <xdr:colOff>674076</xdr:colOff>
      <xdr:row>14</xdr:row>
      <xdr:rowOff>183174</xdr:rowOff>
    </xdr:to>
    <mc:AlternateContent xmlns:mc="http://schemas.openxmlformats.org/markup-compatibility/2006" xmlns:sle15="http://schemas.microsoft.com/office/drawing/2012/slicer">
      <mc:Choice Requires="sle15">
        <xdr:graphicFrame macro="">
          <xdr:nvGraphicFramePr>
            <xdr:cNvPr id="7" name="Alla">
              <a:extLst>
                <a:ext uri="{FF2B5EF4-FFF2-40B4-BE49-F238E27FC236}">
                  <a16:creationId xmlns:a16="http://schemas.microsoft.com/office/drawing/2014/main" id="{031D3B7E-3263-415D-B97A-95407B27A3EC}"/>
                </a:ext>
              </a:extLst>
            </xdr:cNvPr>
            <xdr:cNvGraphicFramePr/>
          </xdr:nvGraphicFramePr>
          <xdr:xfrm>
            <a:off x="0" y="0"/>
            <a:ext cx="0" cy="0"/>
          </xdr:xfrm>
          <a:graphic>
            <a:graphicData uri="http://schemas.microsoft.com/office/drawing/2010/slicer">
              <sle:slicer xmlns:sle="http://schemas.microsoft.com/office/drawing/2010/slicer" name="Alla"/>
            </a:graphicData>
          </a:graphic>
        </xdr:graphicFrame>
      </mc:Choice>
      <mc:Fallback xmlns="">
        <xdr:sp macro="" textlink="">
          <xdr:nvSpPr>
            <xdr:cNvPr id="0" name=""/>
            <xdr:cNvSpPr>
              <a:spLocks noTextEdit="1"/>
            </xdr:cNvSpPr>
          </xdr:nvSpPr>
          <xdr:spPr>
            <a:xfrm>
              <a:off x="5890844" y="2057400"/>
              <a:ext cx="2747597" cy="939312"/>
            </a:xfrm>
            <a:prstGeom prst="rect">
              <a:avLst/>
            </a:prstGeom>
            <a:solidFill>
              <a:prstClr val="white"/>
            </a:solidFill>
            <a:ln w="1">
              <a:solidFill>
                <a:prstClr val="green"/>
              </a:solidFill>
            </a:ln>
          </xdr:spPr>
          <xdr:txBody>
            <a:bodyPr vertOverflow="clip" horzOverflow="clip"/>
            <a:lstStyle/>
            <a:p>
              <a:r>
                <a:rPr lang="sv-SE" sz="1100"/>
                <a:t>Den här figuren representerar ett tabellutsnitt. Tabellutsnitt stöds inte i den här versionen av Excel.
Det går inte att använda utsnittet om figuren har ändrats i en tidigare version av Excel eller om arbetsboken har sparats i Excel 2007 eller en tidigare version.</a:t>
              </a:r>
            </a:p>
          </xdr:txBody>
        </xdr:sp>
      </mc:Fallback>
    </mc:AlternateContent>
    <xdr:clientData/>
  </xdr:twoCellAnchor>
  <xdr:twoCellAnchor editAs="absolute">
    <xdr:from>
      <xdr:col>5</xdr:col>
      <xdr:colOff>709979</xdr:colOff>
      <xdr:row>10</xdr:row>
      <xdr:rowOff>30041</xdr:rowOff>
    </xdr:from>
    <xdr:to>
      <xdr:col>14</xdr:col>
      <xdr:colOff>290879</xdr:colOff>
      <xdr:row>15</xdr:row>
      <xdr:rowOff>10991</xdr:rowOff>
    </xdr:to>
    <mc:AlternateContent xmlns:mc="http://schemas.openxmlformats.org/markup-compatibility/2006" xmlns:sle15="http://schemas.microsoft.com/office/drawing/2012/slicer">
      <mc:Choice Requires="sle15">
        <xdr:graphicFrame macro="">
          <xdr:nvGraphicFramePr>
            <xdr:cNvPr id="8" name="Alla kontor/bolag">
              <a:extLst>
                <a:ext uri="{FF2B5EF4-FFF2-40B4-BE49-F238E27FC236}">
                  <a16:creationId xmlns:a16="http://schemas.microsoft.com/office/drawing/2014/main" id="{F556BC98-6916-42EA-A8C4-FD130ED40CEE}"/>
                </a:ext>
              </a:extLst>
            </xdr:cNvPr>
            <xdr:cNvGraphicFramePr/>
          </xdr:nvGraphicFramePr>
          <xdr:xfrm>
            <a:off x="0" y="0"/>
            <a:ext cx="0" cy="0"/>
          </xdr:xfrm>
          <a:graphic>
            <a:graphicData uri="http://schemas.microsoft.com/office/drawing/2010/slicer">
              <sle:slicer xmlns:sle="http://schemas.microsoft.com/office/drawing/2010/slicer" name="Alla kontor/bolag"/>
            </a:graphicData>
          </a:graphic>
        </xdr:graphicFrame>
      </mc:Choice>
      <mc:Fallback xmlns="">
        <xdr:sp macro="" textlink="">
          <xdr:nvSpPr>
            <xdr:cNvPr id="0" name=""/>
            <xdr:cNvSpPr>
              <a:spLocks noTextEdit="1"/>
            </xdr:cNvSpPr>
          </xdr:nvSpPr>
          <xdr:spPr>
            <a:xfrm>
              <a:off x="8674344" y="2081579"/>
              <a:ext cx="2372458" cy="933450"/>
            </a:xfrm>
            <a:prstGeom prst="rect">
              <a:avLst/>
            </a:prstGeom>
            <a:solidFill>
              <a:prstClr val="white"/>
            </a:solidFill>
            <a:ln w="1">
              <a:solidFill>
                <a:prstClr val="green"/>
              </a:solidFill>
            </a:ln>
          </xdr:spPr>
          <xdr:txBody>
            <a:bodyPr vertOverflow="clip" horzOverflow="clip"/>
            <a:lstStyle/>
            <a:p>
              <a:r>
                <a:rPr lang="sv-SE" sz="1100"/>
                <a:t>Den här figuren representerar ett tabellutsnitt. Tabellutsnitt stöds inte i den här versionen av Excel.
Det går inte att använda utsnittet om figuren har ändrats i en tidigare version av Excel eller om arbetsboken har sparats i Excel 2007 eller en tidigare version.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etter Skill" refreshedDate="44998.329559027778" createdVersion="6" refreshedVersion="6" minRefreshableVersion="3" recordCount="95" xr:uid="{00000000-000A-0000-FFFF-FFFF00000000}">
  <cacheSource type="worksheet">
    <worksheetSource name="Tabell2"/>
  </cacheSource>
  <cacheFields count="9">
    <cacheField name="Område" numFmtId="0">
      <sharedItems/>
    </cacheField>
    <cacheField name="&quot;Vi vill&quot;" numFmtId="0">
      <sharedItems/>
    </cacheField>
    <cacheField name="Nämnd" numFmtId="0">
      <sharedItems count="37">
        <s v="BMN"/>
        <s v="KFN"/>
        <s v="KOFN"/>
        <s v="KS"/>
        <s v="KS/SBN"/>
        <s v="KS/UBN"/>
        <s v="KS/VON"/>
        <s v="KS/HBAB"/>
        <s v="KS/HNAB/Norrevo"/>
        <s v="KS/KOFN"/>
        <s v="KS/NODRA"/>
        <s v="KS/SPN"/>
        <s v="KS/UN/KFN"/>
        <s v="NA-port"/>
        <s v="NODRA"/>
        <s v="SBN"/>
        <s v="SBN/HNAB"/>
        <s v="SN"/>
        <s v="SN/HNAB"/>
        <s v="SN/KS"/>
        <s v="SPN"/>
        <s v="UBN"/>
        <s v="UBN/KOFN"/>
        <s v="VON"/>
        <s v="VON/KS"/>
        <s v="VON/UBN/KFN"/>
        <s v="KS / VON" u="1"/>
        <s v="BMN " u="1"/>
        <s v="UBN / KOFN" u="1"/>
        <s v="KS / SBN" u="1"/>
        <s v="KS / UBN" u="1"/>
        <s v="SN / HNAB" u="1"/>
        <s v="KS/ SBN" u="1"/>
        <s v="VON / KS" u="1"/>
        <s v="VON / UBN / KFN" u="1"/>
        <s v="SBN / HNAB" u="1"/>
        <s v="SN / KS" u="1"/>
      </sharedItems>
    </cacheField>
    <cacheField name="Kontor" numFmtId="0">
      <sharedItems containsBlank="1" count="23">
        <s v="SHBK"/>
        <s v="KFK"/>
        <s v="KOFK"/>
        <m/>
        <s v="KSK"/>
        <s v="KSK/UBK"/>
        <s v="SHBK/VOK"/>
        <s v="KSK/SHBK"/>
        <s v="KSK/HBAB"/>
        <s v="KSK/HBAB/Norrevo"/>
        <s v="KS/KOFK"/>
        <s v="KS/NODRA"/>
        <s v="KSK/SOK/KFK"/>
        <s v="Airport"/>
        <s v="NODRA"/>
        <s v="SOK"/>
        <s v="SOK /HNAB"/>
        <s v="SOK/KSK"/>
        <s v="UBK"/>
        <s v="UBK/KOFK"/>
        <s v="VOK"/>
        <s v="VOK/KSK"/>
        <s v="VOK/UBK/KFK"/>
      </sharedItems>
    </cacheField>
    <cacheField name="Övergripnade viljeinriktning, kommungemensam" numFmtId="0">
      <sharedItems containsBlank="1"/>
    </cacheField>
    <cacheField name="Övergripnade viljeinriktning, verksamhetsspecifik" numFmtId="0">
      <sharedItems containsBlank="1"/>
    </cacheField>
    <cacheField name="Konkret aktivitet som medför kostnader " numFmtId="0">
      <sharedItems containsBlank="1"/>
    </cacheField>
    <cacheField name="Konkret aktivitet som kan hanteras inom ram" numFmtId="0">
      <sharedItems containsBlank="1"/>
    </cacheField>
    <cacheField name="Kommentar"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5">
  <r>
    <s v="En kommun som prioriterar företagande och entreprenörskap"/>
    <s v="Att huvudregeln för kommunens förhållningssätt är att undvika överklagandeprocesser mot företag."/>
    <x v="0"/>
    <x v="0"/>
    <m/>
    <s v="Ja"/>
    <m/>
    <m/>
    <m/>
  </r>
  <r>
    <s v="En kommun som prioriterar företagande och entreprenörskap"/>
    <s v="Att överklaganden av myndighetsbeslut som rör företag ska beslutas politiskt."/>
    <x v="0"/>
    <x v="0"/>
    <m/>
    <s v="Ja"/>
    <m/>
    <m/>
    <m/>
  </r>
  <r>
    <s v="En kommun som prioriterar företagande och entreprenörskap"/>
    <s v="Fortsätta utveckla transparensen och koppling mellan avgifter för företag och det arbete kommunen utför gentemot företag."/>
    <x v="0"/>
    <x v="0"/>
    <m/>
    <s v="Ja"/>
    <m/>
    <m/>
    <s v="Från SHBK: Kan medföra mindre kostnad om konsult tas in för jobbet inom det som rör Miljöbalken. För bygglov kommer vi jobba med information på hemsidan kring, t.ex. taxan och på så sätt skapa transparens och förståelse. "/>
  </r>
  <r>
    <s v="Hela kommunen ska leva"/>
    <s v="Förenkla byggande utanför detaljplanelagt område och utanför kommunens framtagna stråk."/>
    <x v="0"/>
    <x v="0"/>
    <m/>
    <m/>
    <m/>
    <m/>
    <m/>
  </r>
  <r>
    <s v="En kommun som prioriterar företagande och entreprenörskap"/>
    <s v="Öka kompetensen inom tillsynsverksamheten kring småskalig verksamhet, oavsett om det handlar om jordbruk, livsmedel eller välfärdstjänster."/>
    <x v="0"/>
    <x v="0"/>
    <m/>
    <s v="Ja"/>
    <m/>
    <m/>
    <m/>
  </r>
  <r>
    <s v="Norrköping - idrott och kultur som stärker människor"/>
    <s v="Se över resursfördelningen och samverkan mellan kulturinstitutionerna och den fria kulturen för att stärka möjligheterna för den fria kulturen."/>
    <x v="1"/>
    <x v="1"/>
    <m/>
    <m/>
    <m/>
    <s v="Ja"/>
    <s v="Se översta punkten"/>
  </r>
  <r>
    <s v="Norrköping - idrott och kultur som stärker människor"/>
    <s v="Att kulturinstitutionerna ökar sin självfinansieringsgrad."/>
    <x v="1"/>
    <x v="1"/>
    <m/>
    <s v="Ja"/>
    <m/>
    <m/>
    <s v="Från KFK: Betyder målet att Stadsmuseet, Konstmuseet kan börja ta inträden är det helt okej. Avser målet att Scenkonst Öst ska öka sin självfinansieringsgrad är det mer komplicerat då NKPG kommun bara äger en del av bolaget och inte hela. Det ägs av Regionen, LKPG och NKPG tillsammans  och uppdraget/ekonomiska fördelningen regleras i ägardirektivet vilket det nyss beslutats ett nytt om, då Östgötamusiken skall ingå.  Det krävs en överenskommelse av alla ägare om det ska gå att genomföra. Kravet om ökad extern finansiering motarbetar även målet om att samverka med fria kulturen. Det finns ett kretslopp mellan institutionerna och det fria kulturlivet. ca 500 frilansare på år får jobb inom Scenkonst Öst. Däremot skulle de kunna ha ett mätetal och påvisa denna siffra. Politiken kan ge i uppdrag att den ska öka till ex 600 per år. "/>
  </r>
  <r>
    <s v="Norrköping - idrott och kultur som stärker människor"/>
    <s v="Att Kulturskolan i ökad utsträckning ska göras tillgänglig för fler genom att fokusera på gruppundervisning."/>
    <x v="1"/>
    <x v="1"/>
    <m/>
    <s v="Ja"/>
    <m/>
    <m/>
    <s v="Från KFK: Min kommentar här är att det är viktigt att kulturskolan ska göras tillgänglig för fler. Men det kan finnas många fler sätt än att just öka gruppundervisningen. Tex ända arbetstidsavtalet för kulturskolepedagogerna. Idag har de samma avtal som lärare och hade de haft vanligt AB 40 h/v skulle vi få ut mycket mer då de kan jobba på lov och helger dvs när barn och unga är lediga från skolan. Så min rekommendation är att stryka bisatsen.  "/>
  </r>
  <r>
    <s v="Norrköping - idrott och kultur som stärker människor"/>
    <s v="Föreningsstödet i kommunen ska demokratisäkras så att inte antidemokratiska föreningar och organisationer ges bidrag."/>
    <x v="1"/>
    <x v="1"/>
    <m/>
    <s v="Ja"/>
    <m/>
    <m/>
    <s v="Från KFK: Det gör vi redan - inga föreningar som inte är öppna för alla och står på demokratisk grund kan få stöd. "/>
  </r>
  <r>
    <s v="Norrköping - idrott och kultur som stärker människor"/>
    <s v="Prioritera barn- och ungdomsverksamhet."/>
    <x v="1"/>
    <x v="1"/>
    <m/>
    <s v="Ja"/>
    <m/>
    <m/>
    <s v="Från KFK: Detta brukar stå i varje uppdragsplan som vi har och kan vara klokt att det står med. Dock pratar vi mycket om pensionärerna - aktiv hela livet. Kan vi hålla dem friska och krya så kostar det mindre för ex vård och omsorgsnämnden. Därav har vi tonat ned detta med prio på barn och unga de senaste åren. "/>
  </r>
  <r>
    <s v="Norrköping - idrott och kultur som stärker människor"/>
    <s v="Säkerställa kommunal jämställdhet inom idrotten sett till stöd och tillgänglighet."/>
    <x v="1"/>
    <x v="1"/>
    <m/>
    <s v="Ja"/>
    <m/>
    <m/>
    <s v="Från KFK: Ska vi göra detta fullt ut kommer det bli livat för politiken. Föreningsstödet är inte jämställt idag. Vi subventionerar ishallarna med generellt nästan 99% och utövarna är 90% killar. Vi har inga kommunalt driftade ridanläggningar vilket ex Skogslotten vill att vi tar över. Här vore det klokt att vi försöker börja redovisa stödet till resp män och kvinnor. Vi kan även här få diskussionen om HBTQIA frågor i samma anda. Det finns fler än två kön ävem om jämställdhet generellt handlar om män och kvinnor."/>
  </r>
  <r>
    <s v="Norrköping - idrott och kultur som stärker människor"/>
    <s v="Utveckla kommunens fritidsgårdar med fokus på tillgänglighet både i ett geografiskt perspektiv och genom öppettider."/>
    <x v="1"/>
    <x v="1"/>
    <m/>
    <s v="Ja"/>
    <m/>
    <m/>
    <s v="Från KFK: Avvakta beslut om nämndstillhörighet samt hur stor summan av eventuellt överflyttande medel blir, beroende på hur fritidsgårdar som icke lagstadgad verksamhet ska effektiviseras i en generell budgetprocess_x000a__x000a_Jättebra rakt av. Fritidsgårdarna bör ha ett uppdrag där de arbetar med ett områdesansvar, fokus på trygga uppväxtmiljöer. Öppettider kanske inte är rätt ord utan tillgänglighet då ungdomarna verkligen behöver (kvällar och helger, året om) och när de inte kommer till fritidsgården så ska personalen ut och områdesarbeta, söka upp ungdomarna där de är. "/>
  </r>
  <r>
    <s v="Norrköping - idrott och kultur som stärker människor"/>
    <s v="Värna bibliotekens grunduppdrag och säkerställa tillgång till litteratur och uppmuntra läsning och bildning."/>
    <x v="1"/>
    <x v="1"/>
    <m/>
    <s v="Ja"/>
    <m/>
    <m/>
    <s v="Från KFK: Här fick jag frågan om vad politikens definition av grunduppdrag är? I övrigt anser vi att vi redan gör detta. "/>
  </r>
  <r>
    <s v="Från bidrag till arbete - så bygger vi bort utanförskap i Norrköping"/>
    <s v="Att aktivitetskrav gäller för att få försörjningsstöd."/>
    <x v="2"/>
    <x v="2"/>
    <m/>
    <s v="Ja"/>
    <m/>
    <m/>
    <s v="KOFK: Vi utvecklar just nu arbetsförberedande insatser för främst de med språk/hälsoproblematik. Den utvecklingen har vi för 2023 ifrån juni beslutad budgetram. Men beror på nya beslut budget i december. Men om vi som vi lämnat underlag om hanterar de ökade kostnaderna på inflation och riksnorm inom given budgetram och ingen ytterligare besparing kan vi hantera aktiviteter i större omfattning under 2023.  I övrigt färre hushåll som är arbetsföra. De som är i insats AME går ca 50% vidare till arbete studier. "/>
  </r>
  <r>
    <s v="Från bidrag till arbete - så bygger vi bort utanförskap i Norrköping"/>
    <s v="Möjliggöra SFI även under föräldraledighet."/>
    <x v="2"/>
    <x v="2"/>
    <m/>
    <s v="Ja"/>
    <m/>
    <m/>
    <s v="Vi  har redan viss sfi för föräldralediga. Men vi kan under 2023 stärka upp utvecklingen igen. Den pausades till viss del under pandemin eftersom öppen förskola var stäng under en period vilket är en väg till sfi för föräldralediga. Men distansutbildning är ett ytterligare alternativ. att få uppdrag att utveckla detta är bra under 2023. "/>
  </r>
  <r>
    <s v="Från bidrag till arbete - så bygger vi bort utanförskap i Norrköping"/>
    <s v="Se fler utbildningar inom yrkes-SFI."/>
    <x v="2"/>
    <x v="2"/>
    <m/>
    <m/>
    <m/>
    <m/>
    <s v="Vi har redan riggat för detta som startar 1 januari 2023 i de nya upphandlingarna om utbildning. Inom de tre utbildningsområdena där det enligt skollagen är möjligt har vi upphandlat yrkesutbildning i kombination med Sfi/Sva. "/>
  </r>
  <r>
    <s v="Det viktiga sociala skyddsnätet"/>
    <s v="Se över samarbetsformer med civilsamhället så att uppdragsbridrag kan ersättas av mer långsiktig finansiering."/>
    <x v="3"/>
    <x v="3"/>
    <m/>
    <m/>
    <m/>
    <s v="Ja"/>
    <s v="??"/>
  </r>
  <r>
    <s v="En kommun som prioriterar företagande och entreprenörskap"/>
    <s v="Minska den kommunala konkurrensen och utarbeta en policy mot osund konkurrens från kommunalt driven verksamhet."/>
    <x v="3"/>
    <x v="4"/>
    <m/>
    <m/>
    <m/>
    <s v="Ja"/>
    <s v="Hanteras genom handslaget samt KS uppdragsplan 2023, mål 1. "/>
  </r>
  <r>
    <s v="En kommun som prioriterar företagande och entreprenörskap"/>
    <s v="Ta fram en samlad servicegaranti i kommunen för ökad förutsägbarhet och planering för företag och företagare."/>
    <x v="3"/>
    <x v="4"/>
    <m/>
    <m/>
    <m/>
    <s v="Ja"/>
    <s v="Hanteras genom handslaget samt KS uppdragsplan 2023, mål 1. "/>
  </r>
  <r>
    <s v="Hela kommunen ska leva"/>
    <s v="Göra landsbygdens trygghet mer tydlig i samverkansavtalet med polisen."/>
    <x v="3"/>
    <x v="4"/>
    <m/>
    <m/>
    <m/>
    <s v="Ja"/>
    <m/>
  </r>
  <r>
    <s v="Norrköping - en klimatsmart kommun"/>
    <s v="Vara delaktiga i etablering av ny kärnkraft (SMR)."/>
    <x v="3"/>
    <x v="4"/>
    <m/>
    <m/>
    <m/>
    <s v="Ja"/>
    <m/>
  </r>
  <r>
    <s v="Ordning och reda i kommunens styrning och finanser"/>
    <s v="Effektivisersa nyttjandet av kommunens lokaler genom att se över styrningen av lokalförsörjning."/>
    <x v="3"/>
    <x v="0"/>
    <m/>
    <m/>
    <m/>
    <s v="Ja"/>
    <s v="Hanteras i KS uppdragsplan 2023, mål 8."/>
  </r>
  <r>
    <s v="Ordning och reda i kommunens styrning och finanser"/>
    <s v="Genomföra en grundläggande genomlysning av nämndernas ekonomi med syfte att säkerställa att befintliga resurser används för att nå uppsatta mål."/>
    <x v="3"/>
    <x v="4"/>
    <m/>
    <m/>
    <m/>
    <s v="Ja"/>
    <m/>
  </r>
  <r>
    <s v="Ordning och reda i kommunens styrning och finanser"/>
    <s v="Revidera styrmodellen så att det är tydligt att ledande majoritets politiska program styr övergripande, strategiska mål, nämndernas uppdragsplaner och budgetprocesser."/>
    <x v="3"/>
    <x v="4"/>
    <m/>
    <m/>
    <m/>
    <s v="Ja"/>
    <s v="Klart. Beslut i KS den 19 december 2022."/>
  </r>
  <r>
    <s v="Ordning och reda i kommunens styrning och finanser"/>
    <s v="Utveckla kommunens investeringsprocess för att förstärka kopplingen mellan investering och påverkan på aktuell nämnds driftbudget."/>
    <x v="3"/>
    <x v="4"/>
    <m/>
    <m/>
    <m/>
    <s v="Ja"/>
    <m/>
  </r>
  <r>
    <s v="Ordning och reda i kommunens styrning och finanser"/>
    <s v="Utveckla kommunens investeringsprocess för att säkerställa att planerade investeringar styr mot uppsatta mål."/>
    <x v="3"/>
    <x v="4"/>
    <m/>
    <m/>
    <m/>
    <s v="Ja"/>
    <m/>
  </r>
  <r>
    <s v="En kommun som prioriterar företagande och entreprenörskap"/>
    <s v="Återstarta Upplev Norrköping i samarbete med näringslivet."/>
    <x v="3"/>
    <x v="4"/>
    <m/>
    <m/>
    <s v="Ja"/>
    <m/>
    <m/>
  </r>
  <r>
    <s v="Norrköping - en trygg kommun"/>
    <s v="Resurssätta samverkansavtalet med polisen."/>
    <x v="3"/>
    <x v="4"/>
    <m/>
    <m/>
    <s v="Ja"/>
    <m/>
    <m/>
  </r>
  <r>
    <s v="Norrköping - en trygg kommun"/>
    <s v="Utöka resurserna till ordningsvakter."/>
    <x v="3"/>
    <x v="4"/>
    <m/>
    <m/>
    <s v="Ja"/>
    <m/>
    <m/>
  </r>
  <r>
    <s v="Norrköping - en trygg kommun"/>
    <s v="Öka kameraövervakningen av kommunala byggnader."/>
    <x v="3"/>
    <x v="4"/>
    <m/>
    <m/>
    <s v="Ja"/>
    <m/>
    <m/>
  </r>
  <r>
    <s v="En kommun som prioriterar företagande och entreprenörskap"/>
    <s v="Förenkla offentliga upphandlingar så att fler och mindre företag kan vara med."/>
    <x v="3"/>
    <x v="4"/>
    <m/>
    <s v="Ja"/>
    <m/>
    <m/>
    <s v="Hanteras delvis genom handslaget"/>
  </r>
  <r>
    <s v="En kommun som prioriterar företagande och entreprenörskap"/>
    <s v="Stärka samarbetet med Linköpings universitet."/>
    <x v="3"/>
    <x v="4"/>
    <m/>
    <s v="Ja"/>
    <m/>
    <m/>
    <m/>
  </r>
  <r>
    <s v="Hela kommunen ska leva"/>
    <s v="Att kommunen aktivt bidrar till en lokal energimix."/>
    <x v="3"/>
    <x v="0"/>
    <m/>
    <s v="Ja"/>
    <m/>
    <m/>
    <s v="Hanteras i KS uppdragsplan 2023, mål om energi. "/>
  </r>
  <r>
    <s v="Norrköping - en klimatsmart kommun"/>
    <s v="Tydliggöra kravet på klimatanpassning i kommunala investeringar."/>
    <x v="3"/>
    <x v="4"/>
    <m/>
    <s v="Ja"/>
    <m/>
    <m/>
    <m/>
  </r>
  <r>
    <s v="Norrköping - en klimatsmart kommun"/>
    <s v="Vara delaktiga och stötta utvecklingen av den cirkulära ekonomin."/>
    <x v="3"/>
    <x v="4"/>
    <m/>
    <s v="Ja"/>
    <m/>
    <m/>
    <m/>
  </r>
  <r>
    <s v="Norrköping - en kommun där barn och ungdomar blir redo för vuxenlivet genom utbildning med hög kvalitet"/>
    <s v="Prioritera lärare och rektorer i kommunens löneöversyn."/>
    <x v="3"/>
    <x v="4"/>
    <m/>
    <s v="Ja"/>
    <m/>
    <m/>
    <m/>
  </r>
  <r>
    <s v="Norrköping - en trygg kommun"/>
    <s v="Arbeta tillsammans med polisen för fler kameror i brottsutsatta och otrygga områden."/>
    <x v="3"/>
    <x v="4"/>
    <m/>
    <s v="Ja"/>
    <m/>
    <m/>
    <s v="Hanteras delvis i KS uppdragsplan 2023."/>
  </r>
  <r>
    <s v="En kommun som prioriterar företagande och entreprenörskap"/>
    <s v="Att Lagen om valfrihetssystem (LOV) ska tillämpas i fler verksamheter för att öka mångfalden av utförare inom kommunala verksamheter."/>
    <x v="3"/>
    <x v="4"/>
    <s v="Ja"/>
    <m/>
    <m/>
    <m/>
    <s v="Kanske behöver en utredning tillsättas?"/>
  </r>
  <r>
    <s v="Ordning och reda i kommunens styrning och finanser"/>
    <s v="Föra en ansvarsfull ekonomisk politik som värnar kommuninvånarnas skattemedel med ambition om ett minskat skattetryck."/>
    <x v="3"/>
    <x v="4"/>
    <s v="Ja"/>
    <m/>
    <m/>
    <m/>
    <s v="Hanteras genom finansiella mål och budget."/>
  </r>
  <r>
    <s v="Ordning och reda i kommunens styrning och finanser"/>
    <s v="Stärka arbetet med att underhålla befintliga investeringar."/>
    <x v="3"/>
    <x v="4"/>
    <s v="Ja"/>
    <m/>
    <m/>
    <m/>
    <s v="Hanteras genom finansiella mål och budget."/>
  </r>
  <r>
    <s v="Hela kommunen ska leva"/>
    <s v="Vara en stark pådrivare för att människor på landsbygden ska ha tillgång till kollektivtrafik för arbets- och studiependling."/>
    <x v="4"/>
    <x v="0"/>
    <m/>
    <m/>
    <m/>
    <m/>
    <s v="Budgetuppdrag 1.10 i budget 2023."/>
  </r>
  <r>
    <s v="Norrköping - en trygg kommun"/>
    <s v="Genomföra återkommande genomsöknignar av kommunala gymnasieskolor med hjälp av narkotikahundar."/>
    <x v="5"/>
    <x v="5"/>
    <m/>
    <m/>
    <s v="Ja"/>
    <m/>
    <m/>
  </r>
  <r>
    <s v="Hela kommunen ska leva"/>
    <s v="Se mer av lokal- och närproducerad mat i kommunens verksamheter."/>
    <x v="6"/>
    <x v="6"/>
    <m/>
    <m/>
    <m/>
    <m/>
    <m/>
  </r>
  <r>
    <s v="En kommun som prioriterar företagande och entreprenörskap"/>
    <s v="Ta fram en strategi för att bevara brukningsvärd åkermark och samtidigt ta fram färdig verksamhetsmark för företag som vill flytta eller för företag som vill nyetablera sig."/>
    <x v="4"/>
    <x v="7"/>
    <m/>
    <m/>
    <m/>
    <s v="Ja"/>
    <s v="Hanteras delvis i KS uppdragsplan 2023."/>
  </r>
  <r>
    <s v="Norrköping - en kommun i utveckling"/>
    <s v="Förändra Hyresbostäders ägardirektiv för att få större fokus på billigare bostäder."/>
    <x v="7"/>
    <x v="8"/>
    <m/>
    <m/>
    <m/>
    <s v="Ja"/>
    <m/>
  </r>
  <r>
    <s v="Norrköping - en kommun i utveckling"/>
    <s v="Förändra Hyresbostäders ägardirektiv för att säkerställa bostadsbyggande i ytterområden."/>
    <x v="7"/>
    <x v="8"/>
    <m/>
    <m/>
    <m/>
    <s v="Ja"/>
    <m/>
  </r>
  <r>
    <s v="Norrköping - en klimatsmart kommun"/>
    <s v="Energieffektivisera i kommunens fastighetsbestånd."/>
    <x v="8"/>
    <x v="9"/>
    <s v="Ja"/>
    <m/>
    <m/>
    <m/>
    <s v="Finns med i övergripnade mål."/>
  </r>
  <r>
    <s v="Från bidrag till arbete - så bygger vi bort utanförskap i Norrköping"/>
    <s v="Göra Norrköpings kommun till ett föredöme med att erbjuda sysselsättning och arbete för människor som har svårt att etablera sig på arbetsmarknaden."/>
    <x v="9"/>
    <x v="10"/>
    <s v="Ja"/>
    <m/>
    <m/>
    <m/>
    <s v="KOFK: Det är ju det vi gör nu sedan ett par år tillbaka. Många hör av sig för att få kunskap i hur vi gör. Senast i veckan riksdagsledamöter i arbetsmarknadsutskottet. Föredöme? Däremot behöver det under 2023 göras ett arbete kring det i programmet beskrivet som enkla jobb, det syftar till att avlasta andra yrkesroller att renodla sina uppdrag- här handlar det ju om varje kontors budget och strategi, det har inte vi rådighet själva över. Punkt 2 &quot; Införa enkla jobb med fokus på service inom kommunal verksamhet&quot; sid 8 i det politiska programmet.  Så möjligen att KSK/Alla kontor får ett utvecklingsuppdrag inom detta under 2023? "/>
  </r>
  <r>
    <s v="Från bidrag till arbete - så bygger vi bort utanförskap i Norrköping"/>
    <s v="Införa enkla jobb med fokus på service inom kommunal verksamhet."/>
    <x v="9"/>
    <x v="10"/>
    <s v="Ja"/>
    <m/>
    <m/>
    <m/>
    <s v="Uppfyller då &quot;…erbjuda sysselsättning och arbete för människor som har svårt att etablera sig på…&quot;"/>
  </r>
  <r>
    <s v="Från bidrag till arbete - så bygger vi bort utanförskap i Norrköping"/>
    <s v="Öka samarbetet med näringslivet för att fler ska få möjlighet till arbete och praktik."/>
    <x v="9"/>
    <x v="10"/>
    <m/>
    <m/>
    <m/>
    <m/>
    <m/>
  </r>
  <r>
    <s v="Norrköping - en klimatsmart kommun"/>
    <s v="Stödja initiativ till lokal biogasproduktion."/>
    <x v="10"/>
    <x v="11"/>
    <m/>
    <s v="Ja"/>
    <m/>
    <m/>
    <m/>
  </r>
  <r>
    <s v="Norrköping - en klimatsmart kommun"/>
    <s v="Ta fram platser där solenergiparker kan etableras."/>
    <x v="4"/>
    <x v="0"/>
    <m/>
    <m/>
    <m/>
    <s v="Ja"/>
    <m/>
  </r>
  <r>
    <s v="Norrköping - en klimatsmart kommun"/>
    <s v="Säkerställa tillgång till laddinfrastruktur"/>
    <x v="4"/>
    <x v="7"/>
    <m/>
    <s v="Ja"/>
    <m/>
    <m/>
    <m/>
  </r>
  <r>
    <s v="Norrköping - en kommun i utveckling"/>
    <s v="Se över nuvarande trafikstrategi med syfte att stärka medborgarnas möjlighet att själva välja transportmedel."/>
    <x v="11"/>
    <x v="0"/>
    <m/>
    <m/>
    <m/>
    <s v="Ja"/>
    <m/>
  </r>
  <r>
    <s v="Det viktiga sociala skyddsnätet"/>
    <s v="Utöka samarbetet med frivilligorganisationer för att genom deras verksamhet stötta människor i utsatthet."/>
    <x v="12"/>
    <x v="12"/>
    <m/>
    <s v="Ja"/>
    <m/>
    <m/>
    <m/>
  </r>
  <r>
    <s v="En kommun som prioriterar företagande och entreprenörskap"/>
    <s v="Utveckla Norrköping Airport."/>
    <x v="13"/>
    <x v="13"/>
    <m/>
    <s v="Ja"/>
    <m/>
    <m/>
    <m/>
  </r>
  <r>
    <s v="Norrköping - en klimatsmart kommun"/>
    <s v="Etablera en permanent, funktionell returpunkt för att förenkla medborgarnas möjligheter att bidra till ett hållbart samhälle."/>
    <x v="14"/>
    <x v="14"/>
    <m/>
    <m/>
    <s v="Ja"/>
    <m/>
    <m/>
  </r>
  <r>
    <s v="Norrköping - en trygg kommun"/>
    <s v="Avsätta resurser till renhållning, klotter och belysning som trygghetsskapande åtgärder av stadsmiljö."/>
    <x v="15"/>
    <x v="0"/>
    <m/>
    <m/>
    <s v="Ja"/>
    <m/>
    <m/>
  </r>
  <r>
    <s v="Norrköping - en klimatsmart kommun"/>
    <s v="Upprätthålla den biologiska mångfalden och skydda mot invasiva arter."/>
    <x v="15"/>
    <x v="0"/>
    <m/>
    <s v="Ja"/>
    <m/>
    <m/>
    <m/>
  </r>
  <r>
    <s v="Norrköping - en klimatsmart kommun"/>
    <s v="Värna grönytor."/>
    <x v="15"/>
    <x v="0"/>
    <s v="Ja"/>
    <m/>
    <m/>
    <m/>
    <s v="Finns med i övergripnade mål."/>
  </r>
  <r>
    <s v="Hela kommunen ska leva"/>
    <s v="Möjliggöra bostäder för målgruppen seniorer på landsbygden."/>
    <x v="16"/>
    <x v="0"/>
    <m/>
    <m/>
    <m/>
    <m/>
    <m/>
  </r>
  <r>
    <s v="Det viktiga sociala skyddsnätet"/>
    <s v="Se över förbättrade samverkansformer mellan socialtjänst och polis med mål att kunna samlokalisera vissa funktioner."/>
    <x v="17"/>
    <x v="15"/>
    <m/>
    <m/>
    <m/>
    <s v="Ja"/>
    <s v="Från SOK: Eventuell samlokalisering mellan polis och socialkontor måste först utredas."/>
  </r>
  <r>
    <s v="Det viktiga sociala skyddsnätet"/>
    <s v="Se över möjligheten att utveckla avhopparverksamhet tillsammans med andra kommuner."/>
    <x v="17"/>
    <x v="15"/>
    <m/>
    <m/>
    <m/>
    <s v="Ja"/>
    <s v="Från SOK: Frågan måste utredas först."/>
  </r>
  <r>
    <s v="Det viktiga sociala skyddsnätet"/>
    <s v="Införa Bostad-först fullt ut."/>
    <x v="17"/>
    <x v="15"/>
    <m/>
    <m/>
    <s v="Ja"/>
    <m/>
    <s v="Från SOK: Socialkontoret bedriver redan Bostad först fullt ut för målgruppen personer med missbruksproblem. Om även målgruppen utan missbruk, men med psykisk sjukdom ska ingå i kommunens Bostad först-arbete så måste det ske i samverkan med vård- och omsorg."/>
  </r>
  <r>
    <s v="Det viktiga sociala skyddsnätet"/>
    <s v="Att barn och ungdomar som begått brott snabbt ska aktualiseras inom socialtjänsten."/>
    <x v="17"/>
    <x v="15"/>
    <m/>
    <s v="Ja"/>
    <m/>
    <m/>
    <s v="Från SOK: Det här görs redan i stor utsträckning inom befintlig verksamhet och budget för enheten för uppsökande verksamhet."/>
  </r>
  <r>
    <s v="Det viktiga sociala skyddsnätet"/>
    <s v="Erbjuda familjestödsutbildningar."/>
    <x v="17"/>
    <x v="15"/>
    <m/>
    <s v="Ja"/>
    <m/>
    <m/>
    <s v="Från SBK: Det finns redan. Föräldraskapsstöd erbjuds som en del av ordinarie verksamhet."/>
  </r>
  <r>
    <s v="Det viktiga sociala skyddsnätet"/>
    <s v="Säkerställa att utsatta grupper, främst våldsutsatta kvinnor, har tillgång till jourbostäder och mer permanenta lösningar inom det kommunala bostadsbeståndet."/>
    <x v="18"/>
    <x v="16"/>
    <m/>
    <s v="Ja"/>
    <m/>
    <m/>
    <s v="Från SOK: Skyddat boende för våldsutsatta kvinnor är en del av ordinarie verksamhet. Tillfälliga boenden för andra utsatta grupper är också ordinarie verksamhet. Om det ska till mer permanenta boenden via Hyresbostäder så måste det utredas först."/>
  </r>
  <r>
    <s v="Det viktiga sociala skyddsnätet"/>
    <s v="Upprätta handlingsplan för våld i nära relationer."/>
    <x v="19"/>
    <x v="17"/>
    <m/>
    <m/>
    <m/>
    <s v="Ja"/>
    <s v="Från SOK: Den här och nästa punkt kanske kan slås samman till en punkt. Socialkontoret har en handlingsplan som täcker både mäns våld mot kvinnor och hedersrelaterat våld. Det kanske är lämpligt att ha liknande upplägg för en kommunövergripande handlingsplan - eller snarare en riktlinje. Dessutom behövs permanenta personella resurser för att hålla det som sägs i riktlinjen vid liv."/>
  </r>
  <r>
    <s v="Det viktiga sociala skyddsnätet"/>
    <s v="Upprätta handlingsplan mot hedersrelaterat våld och förtryck."/>
    <x v="19"/>
    <x v="17"/>
    <m/>
    <m/>
    <m/>
    <s v="Ja"/>
    <m/>
  </r>
  <r>
    <s v="Norrköping - en kommun i utveckling"/>
    <s v="Ta fram en parkeringsnorm som bättre speglar invånarnas behov."/>
    <x v="20"/>
    <x v="0"/>
    <m/>
    <m/>
    <m/>
    <s v="Ja"/>
    <m/>
  </r>
  <r>
    <s v="Norrköping - en kommun i utveckling"/>
    <s v="Överta drift av infrastruktur inklusive lekparker och grönytor i de områden som omfattas av detaljplan."/>
    <x v="20"/>
    <x v="0"/>
    <m/>
    <m/>
    <s v="Ja"/>
    <m/>
    <m/>
  </r>
  <r>
    <s v="Norrköping - en kommun där barn och ungdomar blir redo för vuxenlivet genom utbildning med hög kvalitet"/>
    <s v="Att ett kunskapskontrakt upprättas mellan elever, lärare och vårdnadshavare som klargör vilket ansvar respektive person har för elevens skolgång."/>
    <x v="21"/>
    <x v="18"/>
    <m/>
    <m/>
    <m/>
    <s v="Ja"/>
    <s v="Från UBK: Mer info behövs_x000a_Forskningsstöd för metoden?_x000a_Framtagande?_x000a_Införande? Uppföljande? Åtgärdande? (Syftet? Och hur är tanken att det ska hanteras om kontraktet bryts?)_x000a_Kan medföra kostnader om man tänker att åtgärder också kan komma in i kontraktet"/>
  </r>
  <r>
    <s v="Norrköping - en kommun där barn och ungdomar blir redo för vuxenlivet genom utbildning med hög kvalitet"/>
    <s v="Införa särskilda undervisningsgrupper med sikte på att även kunna erbjuda resursskolor i framtiden."/>
    <x v="21"/>
    <x v="18"/>
    <m/>
    <m/>
    <s v="Ja"/>
    <m/>
    <s v="Från UBK: Det ingår i rektors uppdrag enl skollagen att erbjuda och organisera för särskild undervisningsgrupp._x000a_Resursskola medför en särskilld budget med tillförda medel (tidigare utredning finns)"/>
  </r>
  <r>
    <s v="Norrköping - en kommun där barn och ungdomar blir redo för vuxenlivet genom utbildning med hög kvalitet"/>
    <s v="Att mindre barngrupper ska prioriteras framför att barn till föräldralediga och arbetslösa erbjuds fler timmar i förskola eller annan pedagogisk omsorg."/>
    <x v="21"/>
    <x v="18"/>
    <m/>
    <s v="Ja"/>
    <m/>
    <m/>
    <s v="Från UBK:Ej i linje med målet om att höja utbildningsnivån. Ett genomförande ökar segregationen, riskerar ett tidigt utanförskap och minskar förutsättningarna för dessa barn att nå målen. Förskolans undervisning lägger grunden för varje barns fortsatta utvecklingsresa och kompenserar för ojämlika uppväxtvillkor."/>
  </r>
  <r>
    <s v="Norrköping - en kommun där barn och ungdomar blir redo för vuxenlivet genom utbildning med hög kvalitet"/>
    <s v="Förbättra lärarnas arbetssituation genom att till exempel anställa heltidsmentorer och möjliggöra fler speciallärare."/>
    <x v="21"/>
    <x v="18"/>
    <m/>
    <s v="Ja"/>
    <m/>
    <m/>
    <s v="Från UBK:Denna satsning är bra, men får ej ske på bekostnad av antalet anställda utbildade lärare. En kompetensförsörjningsutmaning att rekrytera utbildade speciallärare."/>
  </r>
  <r>
    <s v="Norrköping - en kommun där barn och ungdomar blir redo för vuxenlivet genom utbildning med hög kvalitet"/>
    <s v="Förbättra undervisning för särbegåvade."/>
    <x v="21"/>
    <x v="18"/>
    <m/>
    <s v="Ja"/>
    <m/>
    <m/>
    <s v="Från UBK: Mer info behövs, vad avses med förbättra?_x000a_Detta ingår redan i det nationella uppdraget för varje lärare. Ej på bekostnad av övriga elever. Arbete pågår inom NPF. Kompetensutveckling planeras redan."/>
  </r>
  <r>
    <s v="Norrköping - en kommun där barn och ungdomar blir redo för vuxenlivet genom utbildning med hög kvalitet"/>
    <s v="Fördjupa samarbetet med friskolor och säkerställa likvärdiga ekonomiska villkor för kommunal och fristående verksamheter."/>
    <x v="21"/>
    <x v="18"/>
    <m/>
    <s v="Ja"/>
    <m/>
    <m/>
    <s v="Från UBK: Detta sker redan idag"/>
  </r>
  <r>
    <s v="Norrköping - en kommun där barn och ungdomar blir redo för vuxenlivet genom utbildning med hög kvalitet"/>
    <s v="Ge rektorer/föreskolechefer mer tid för kärnuppdraget - att leda den pedagogiska verksamheten genom att avlasta dem från deras administrativa uppgifter och ansvar för lokaler."/>
    <x v="21"/>
    <x v="18"/>
    <m/>
    <s v="Ja"/>
    <m/>
    <m/>
    <s v="Denna satsning är bra, men får ej ske på bekostnad av antalet anställda utbildade lärare. Den centrala organisationen är redan i dag en del i avlastningen."/>
  </r>
  <r>
    <s v="Norrköping - en kommun där barn och ungdomar blir redo för vuxenlivet genom utbildning med hög kvalitet"/>
    <s v="Stärka Elevhälsan och arbeta för att minska den psykiska ohälsan."/>
    <x v="21"/>
    <x v="18"/>
    <m/>
    <s v="Ja"/>
    <m/>
    <m/>
    <s v="Kompetensförsörjningsproblematik avseende kuratorer, specialpedagoger och psykologer"/>
  </r>
  <r>
    <s v="Norrköping - en kommun där barn och ungdomar blir redo för vuxenlivet genom utbildning med hög kvalitet"/>
    <s v="Utveckla familjedaghemmen så att valfriheten och alternativen inom barnomsorgen ökar."/>
    <x v="21"/>
    <x v="18"/>
    <m/>
    <s v="Ja"/>
    <m/>
    <m/>
    <s v="Hanteras via budgetuppdrag 1.19 i budget 2023. Från UBK: Mer info behövs. Ej lagstadgad verksamhet. En verksamhet som ej kan gå i ekonomisk balans. Alternativt kan detta ske i fristående regi, egenföretagare."/>
  </r>
  <r>
    <s v="Norrköping - en kommun där barn och ungdomar blir redo för vuxenlivet genom utbildning med hög kvalitet"/>
    <s v="Värna Second Chance School."/>
    <x v="21"/>
    <x v="18"/>
    <m/>
    <s v="Ja"/>
    <m/>
    <m/>
    <s v="Från UBK: Vad avses med order värna?"/>
  </r>
  <r>
    <s v="Norrköping - en kommun där barn och ungdomar blir redo för vuxenlivet genom utbildning med hög kvalitet"/>
    <s v="Öka tryggheten för alla barn i skolan genom att tillämpa skollagens möjligheter och i större omfattning flytta elever som utgör en risk för andra elevers och personals säkerhet."/>
    <x v="21"/>
    <x v="18"/>
    <m/>
    <s v="Ja"/>
    <m/>
    <m/>
    <s v="Från UBK: Behöver utredas"/>
  </r>
  <r>
    <s v="Hela kommunen ska leva"/>
    <s v="Att kommunen genom olika utbildningar (exempelvis genom gymnasie- och vuxenutbildningar) bidrar till gröna näringens utveckling."/>
    <x v="22"/>
    <x v="19"/>
    <m/>
    <s v="Ja"/>
    <m/>
    <m/>
    <s v="Från UBK: Gymnasieutbildningarna genomförs enl läroplanen. Idag finns Inom området gröna näringar följande utbildningar yrkesvux i regionen norrköping/Linköping: djurvårdare, florist, hästhållning, Lantbruks- och skogsutbildning, Trädgård. Inom YH Anäggningsingenjör hållbart byggande. Däutöver finns i andra utbildningar inom både transport och bygg, el med grön utveckling. Ansöningar Yh ligget hos myndigheten för bedömning just nu där några har en inrikting grön näring/hållbarhet. besked i januari 23. Att utreda behov och på vilken utbildningsnivå och branschens kompetensförsörjningsbehov är ett bra uppdrag under 2023. _x000a__x000a__x000a_"/>
  </r>
  <r>
    <s v="En värdig äldreomsorg - trygghet och valfrihet för äldre och anhöriga."/>
    <s v="Införa en äldreombudsman."/>
    <x v="23"/>
    <x v="20"/>
    <m/>
    <m/>
    <s v="Ja"/>
    <m/>
    <s v="Från VOK: Se bilaga att det beror på vad man vill och var denna funktion bäst passar KSK eller VOK?"/>
  </r>
  <r>
    <s v="En värdig äldreomsorg - trygghet och valfrihet för äldre och anhöriga."/>
    <s v="Göra arbete inom vård och omsorg mer attraktivt genom att öka personalens inflytande över schemaläggning."/>
    <x v="23"/>
    <x v="20"/>
    <m/>
    <s v="Ja"/>
    <m/>
    <m/>
    <s v="Från VOK: Det framgår att inflytande och delaktighet ska vara en bärande del i hur schemaläggning hanteras i den under våren uppdaterade och fackligt förhandlade bemanningshandboken_x000a_Vi ser inte behov av att skapa nytt uppdrag_x000a_"/>
  </r>
  <r>
    <s v="En värdig äldreomsorg - trygghet och valfrihet för äldre och anhöriga."/>
    <s v="Höja kvalitén inom demensvården genom att exempelvis inrätta särskilda avdelningar för yngre demenssjuka."/>
    <x v="23"/>
    <x v="20"/>
    <m/>
    <s v="Ja"/>
    <m/>
    <m/>
    <s v="Från VOK: Detta tycker vi är avgränsat och bra att lyfta med i budgetuppdragen. Däremot är det bra att vara mindre specifik i att avgränsa detta till avdelning, då det kan vara bättre att se det som en fristående enhet. "/>
  </r>
  <r>
    <s v="En värdig äldreomsorg - trygghet och valfrihet för äldre och anhöriga."/>
    <s v="Införa språkkrav för omsorgspersonal."/>
    <x v="23"/>
    <x v="20"/>
    <m/>
    <s v="Ja"/>
    <m/>
    <m/>
    <s v="Från VOK: Finns ett nationellt uppdrag hos socialstyrelsen kring språkkrav det är även ett pågående arbete inom VOK vilket getts av föregående nämnd. Det ingår i det förslag till uppdragsplan som nämnden antagit inför 2023. Bör inte komma från ytterligare håll utan passar bra i uppdragsplanen."/>
  </r>
  <r>
    <s v="En värdig äldreomsorg - trygghet och valfrihet för äldre och anhöriga."/>
    <s v="Möjliggöra valfrihet inom mat (både inköp och tillagad mat)."/>
    <x v="23"/>
    <x v="20"/>
    <m/>
    <s v="Ja"/>
    <m/>
    <m/>
    <s v="Från VOK: Detta behöver föregås av tydligare utredning kring vad man vill uppnå. Tidigare utredningar visar på utmaningar att uppnå lagkraven vid lokal konkurrensutsättning. Om man inte pratar om en bred öppen konkurrensutsättning av kostenheten behöver tidigare resultat först analyseras."/>
  </r>
  <r>
    <s v="En värdig äldreomsorg - trygghet och valfrihet för äldre och anhöriga."/>
    <s v="Organisera hemtjänsten så att varje omsorgstagare har ett begränsat antal personal som de möter."/>
    <x v="23"/>
    <x v="20"/>
    <m/>
    <s v="Ja"/>
    <m/>
    <m/>
    <s v="Finns med i övergripnade mål. Från VOK: Kontinuitet ingår redan som en del i det utkast till KF mål som håller på att tas fram, bör inte ingå i fler styrningsdokument."/>
  </r>
  <r>
    <s v="En värdig äldreomsorg - trygghet och valfrihet för äldre och anhöriga."/>
    <s v="Utveckla ett arbete med äldrefältare tillsammans med civilsamhället."/>
    <x v="23"/>
    <x v="20"/>
    <m/>
    <s v="Ja"/>
    <m/>
    <m/>
    <s v="Från VOK: Detta pågår redan som ett delprojekt i projektet LIMPAN. Behöver följas och utvärderas inför beslut kring att det permanentas, utvecklas eller avvecklas. "/>
  </r>
  <r>
    <s v="En värdig äldreomsorg - trygghet och valfrihet för äldre och anhöriga."/>
    <s v="Utveckla LOV inom hemtjänst för att stärka den äldres valfrihet."/>
    <x v="23"/>
    <x v="20"/>
    <m/>
    <s v="Ja"/>
    <m/>
    <m/>
    <s v="Från VOK: Efter dialog finns endast ett tydligt önskemål i denna fråga att ickevals alternativet ska förändras. Vad man vill göra för vägval för övrigt politiskt behöver utredas, för att hitta vägar att uppnå det som eftersträvas."/>
  </r>
  <r>
    <s v="En värdig äldreomsorg - trygghet och valfrihet för äldre och anhöriga."/>
    <s v="Ytterliga stärka valfriheten genom att LOV införs i nya delar av omsorgen, till exempel särskilda boenden."/>
    <x v="23"/>
    <x v="20"/>
    <m/>
    <s v="Ja"/>
    <m/>
    <m/>
    <s v="Från VOK: Detta kräver en omfattande utredning avseende juridik, ekonomi och praktiska frågor innan genomförande. Utifrån vilka grundläggande förändringar som behöver ske innan alternativet att upphandla enligt LOV inom särskilt boende för äldre är möjligt. Det handlar t.ex. Om hur hantera befintliga entreprenader, vem ska äga lokalerna m.m. Sedan tidigare är beslutat att det alltid är Norrköpings kommun som äger lokalerna för att skydda den enskilde. Vill man förändra ordningen kring detta ger det en hel del konsekvenser som behöver utredas för att ingen enskild vård och omsorgstagare ska drabbas._x000a__x000a_"/>
  </r>
  <r>
    <s v="En värdig äldreomsorg - trygghet och valfrihet för äldre och anhöriga."/>
    <s v="Arbeta med modern teknik för att öka kvalitén."/>
    <x v="24"/>
    <x v="21"/>
    <m/>
    <s v="Ja"/>
    <m/>
    <m/>
    <m/>
  </r>
  <r>
    <s v="En värdig äldreomsorg - trygghet och valfrihet för äldre och anhöriga."/>
    <s v="Satsa på ledarskap och bättre förutsättningar för ett närvarande ledarskap."/>
    <x v="24"/>
    <x v="21"/>
    <m/>
    <s v="Ja"/>
    <m/>
    <m/>
    <m/>
  </r>
  <r>
    <s v="Det viktiga sociala skyddsnätet"/>
    <s v="Värna och utveckla stödet till familjer med barn som har en funktionsvariation med inriktning på avlastning och meningsfull fritid."/>
    <x v="25"/>
    <x v="22"/>
    <m/>
    <s v="Ja"/>
    <m/>
    <m/>
    <s v="Från UBK: UBK ansvarar för korttidstillsyn, tilläggsbudgetsäskande inskickat då antalet barn i denna målgrupp öka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ell1" cacheId="0"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location ref="A3:B27" firstHeaderRow="1" firstDataRow="1" firstDataCol="1"/>
  <pivotFields count="9">
    <pivotField showAll="0"/>
    <pivotField showAll="0"/>
    <pivotField showAll="0">
      <items count="38">
        <item x="0"/>
        <item m="1" x="27"/>
        <item x="1"/>
        <item x="2"/>
        <item x="3"/>
        <item m="1" x="29"/>
        <item m="1" x="30"/>
        <item m="1" x="26"/>
        <item m="1" x="32"/>
        <item x="7"/>
        <item x="8"/>
        <item x="9"/>
        <item x="10"/>
        <item x="4"/>
        <item x="11"/>
        <item x="12"/>
        <item x="13"/>
        <item x="14"/>
        <item x="15"/>
        <item m="1" x="35"/>
        <item x="17"/>
        <item m="1" x="31"/>
        <item m="1" x="36"/>
        <item x="19"/>
        <item x="20"/>
        <item x="21"/>
        <item m="1" x="28"/>
        <item x="23"/>
        <item m="1" x="33"/>
        <item m="1" x="34"/>
        <item x="6"/>
        <item x="16"/>
        <item x="18"/>
        <item x="24"/>
        <item x="25"/>
        <item x="5"/>
        <item x="22"/>
        <item t="default"/>
      </items>
    </pivotField>
    <pivotField axis="axisRow" dataField="1" showAll="0">
      <items count="24">
        <item x="13"/>
        <item x="1"/>
        <item x="2"/>
        <item x="10"/>
        <item x="11"/>
        <item x="4"/>
        <item x="8"/>
        <item x="9"/>
        <item x="7"/>
        <item x="12"/>
        <item x="5"/>
        <item x="14"/>
        <item x="0"/>
        <item x="6"/>
        <item x="15"/>
        <item x="16"/>
        <item x="17"/>
        <item x="18"/>
        <item x="19"/>
        <item x="20"/>
        <item x="21"/>
        <item x="22"/>
        <item x="3"/>
        <item t="default"/>
      </items>
    </pivotField>
    <pivotField showAll="0"/>
    <pivotField showAll="0"/>
    <pivotField showAll="0"/>
    <pivotField showAll="0"/>
    <pivotField showAll="0"/>
  </pivotFields>
  <rowFields count="1">
    <field x="3"/>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Antal av Kontor"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Område1" xr10:uid="{00000000-0013-0000-FFFF-FFFF04000000}" sourceName="Område">
  <extLst>
    <x:ext xmlns:x15="http://schemas.microsoft.com/office/spreadsheetml/2010/11/main" uri="{2F2917AC-EB37-4324-AD4E-5DD8C200BD13}">
      <x15:tableSlicerCache tableId="4" column="2"/>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Ansvarig_nämnd_styrelse" xr10:uid="{00000000-0013-0000-FFFF-FFFF05000000}" sourceName="Ansvarig nämnd/styrelse">
  <extLst>
    <x:ext xmlns:x15="http://schemas.microsoft.com/office/spreadsheetml/2010/11/main" uri="{2F2917AC-EB37-4324-AD4E-5DD8C200BD13}">
      <x15:tableSlicerCache tableId="4" column="5"/>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Ansvarigt_kontor_bolag" xr10:uid="{00000000-0013-0000-FFFF-FFFF06000000}" sourceName="Ansvarigt kontor/bolag">
  <extLst>
    <x:ext xmlns:x15="http://schemas.microsoft.com/office/spreadsheetml/2010/11/main" uri="{2F2917AC-EB37-4324-AD4E-5DD8C200BD13}">
      <x15:tableSlicerCache tableId="4" column="7"/>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Alla" xr10:uid="{D0355FE0-B6FA-47C0-8030-8DF2EB47B562}" sourceName="Berör samliga nämnder/styrelser">
  <extLst>
    <x:ext xmlns:x15="http://schemas.microsoft.com/office/spreadsheetml/2010/11/main" uri="{2F2917AC-EB37-4324-AD4E-5DD8C200BD13}">
      <x15:tableSlicerCache tableId="4" column="12"/>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Alla_kontor_bolag" xr10:uid="{CDBBAAD1-5E61-453D-BD98-7EC7D8E6ED78}" sourceName="Berör samtliga kontor/bolag">
  <extLst>
    <x:ext xmlns:x15="http://schemas.microsoft.com/office/spreadsheetml/2010/11/main" uri="{2F2917AC-EB37-4324-AD4E-5DD8C200BD13}">
      <x15:tableSlicerCache tableId="4" column="13"/>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mråde 1" xr10:uid="{00000000-0014-0000-FFFF-FFFF04000000}" cache="Utsnitt_Område1" caption="Område" columnCount="2" rowHeight="241300"/>
  <slicer name="Ansvarig nämnd/styrelse" xr10:uid="{00000000-0014-0000-FFFF-FFFF05000000}" cache="Utsnitt_Ansvarig_nämnd_styrelse" caption="Ansvarig nämnd/styrelse" columnCount="4" rowHeight="241300"/>
  <slicer name="Ansvarigt kontor/bolag" xr10:uid="{00000000-0014-0000-FFFF-FFFF06000000}" cache="Utsnitt_Ansvarigt_kontor_bolag" caption="Ansvarigt kontor/bolag" columnCount="3" rowHeight="241300"/>
  <slicer name="Alla" xr10:uid="{02C3227F-7EE7-452C-B636-0E85A28E9F35}" cache="Utsnitt_Alla" caption="Berör samtliga nämnder/styrelser" rowHeight="241300"/>
  <slicer name="Alla kontor/bolag" xr10:uid="{9570C99A-F062-45B5-9C16-6F57D66709C6}" cache="Utsnitt_Alla_kontor_bolag" caption="Berör samtliga kontor/bolag"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I3:L30" totalsRowCount="1">
  <autoFilter ref="I3:L29" xr:uid="{00000000-0009-0000-0100-000001000000}"/>
  <sortState ref="I4:J29">
    <sortCondition descending="1" ref="J3:J29"/>
  </sortState>
  <tableColumns count="4">
    <tableColumn id="1" xr3:uid="{00000000-0010-0000-0000-000001000000}" name="Nämnd" totalsRowLabel="Summa"/>
    <tableColumn id="2" xr3:uid="{00000000-0010-0000-0000-000002000000}" name="Antal" totalsRowFunction="sum"/>
    <tableColumn id="3" xr3:uid="{00000000-0010-0000-0000-000003000000}" name="KS"/>
    <tableColumn id="4" xr3:uid="{00000000-0010-0000-0000-000004000000}" name="KS, antal" totalsRowFunction="sum" dataDxfId="39">
      <calculatedColumnFormula>IF(Tabell1[[#This Row],[KS]]="ja",Tabell1[[#This Row],[Antal]],0)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ell3" displayName="Tabell3" ref="I33:L56" totalsRowCount="1" headerRowDxfId="38" headerRowBorderDxfId="37" tableBorderDxfId="36">
  <autoFilter ref="I33:L55" xr:uid="{00000000-0009-0000-0100-000003000000}"/>
  <sortState ref="I34:L55">
    <sortCondition ref="I33:I55"/>
  </sortState>
  <tableColumns count="4">
    <tableColumn id="1" xr3:uid="{00000000-0010-0000-0100-000001000000}" name="Kontor" totalsRowLabel="Summa"/>
    <tableColumn id="2" xr3:uid="{00000000-0010-0000-0100-000002000000}" name="Antal" totalsRowFunction="sum"/>
    <tableColumn id="3" xr3:uid="{00000000-0010-0000-0100-000003000000}" name="KS"/>
    <tableColumn id="4" xr3:uid="{00000000-0010-0000-0100-000004000000}" name="KS, antal" totalsRowFunction="sum" dataDxfId="35">
      <calculatedColumnFormula>IF(Tabell3[[#This Row],[KS]]="ja",Tabell3[[#This Row],[Antal]],0)</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ell4" displayName="Tabell4" ref="A16:M112" totalsRowCount="1" headerRowDxfId="34" dataDxfId="32" headerRowBorderDxfId="33" tableBorderDxfId="31" totalsRowBorderDxfId="30">
  <autoFilter ref="A16:M111" xr:uid="{00000000-0009-0000-0100-000004000000}"/>
  <sortState ref="A17:K111">
    <sortCondition ref="A16:A111"/>
  </sortState>
  <tableColumns count="13">
    <tableColumn id="1" xr3:uid="{00000000-0010-0000-0400-000001000000}" name="Nr" totalsRowFunction="count" dataDxfId="29" totalsRowDxfId="28"/>
    <tableColumn id="2" xr3:uid="{00000000-0010-0000-0400-000002000000}" name="Område" dataDxfId="27" totalsRowDxfId="26"/>
    <tableColumn id="3" xr3:uid="{00000000-0010-0000-0400-000003000000}" name="Punkt" dataDxfId="25" totalsRowDxfId="24"/>
    <tableColumn id="4" xr3:uid="{00000000-0010-0000-0400-000004000000}" name="Berörd nämnd/styrelse" dataDxfId="23" totalsRowDxfId="22"/>
    <tableColumn id="5" xr3:uid="{00000000-0010-0000-0400-000005000000}" name="Ansvarig nämnd/styrelse" dataDxfId="21" totalsRowDxfId="20"/>
    <tableColumn id="6" xr3:uid="{00000000-0010-0000-0400-000006000000}" name="Berört kontor/bolag" dataDxfId="19" totalsRowDxfId="18"/>
    <tableColumn id="7" xr3:uid="{00000000-0010-0000-0400-000007000000}" name="Ansvarigt kontor/bolag" dataDxfId="17" totalsRowDxfId="16"/>
    <tableColumn id="8" xr3:uid="{00000000-0010-0000-0400-000008000000}" name="Övergripande viljeinriktning, kommun-gemensam" dataDxfId="15" totalsRowDxfId="14"/>
    <tableColumn id="9" xr3:uid="{00000000-0010-0000-0400-000009000000}" name="Övergripande viljeinriktning, verksamhets-specifik" dataDxfId="13" totalsRowDxfId="12"/>
    <tableColumn id="10" xr3:uid="{00000000-0010-0000-0400-00000A000000}" name="Konkret aktivitet,  medför kostnader " dataDxfId="11" totalsRowDxfId="10"/>
    <tableColumn id="11" xr3:uid="{00000000-0010-0000-0400-00000B000000}" name="Konkret aktivitet, inom ram" dataDxfId="9" totalsRowDxfId="8"/>
    <tableColumn id="12" xr3:uid="{6312D946-508D-487A-B133-59AA88B1BB09}" name="Berör samliga nämnder/styrelser" dataDxfId="7" totalsRowDxfId="6">
      <calculatedColumnFormula>IF(Tabell4[[#This Row],[Berörd nämnd/styrelse]]="Alla","Ja","Nej")</calculatedColumnFormula>
    </tableColumn>
    <tableColumn id="13" xr3:uid="{F1CDF2A2-F031-4AF3-9B4A-4201932A9568}" name="Berör samtliga kontor/bolag" totalsRowFunction="count" dataDxfId="5" totalsRowDxfId="4">
      <calculatedColumnFormula>IF(Tabell4[[#This Row],[Berört kontor/bolag]]="Alla","Ja","Nej")</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DC823A7-BAA8-4281-87DB-A31A85968D0C}" name="Tabell2" displayName="Tabell2" ref="A1:B5" totalsRowShown="0" headerRowDxfId="3" dataDxfId="2">
  <autoFilter ref="A1:B5" xr:uid="{B774E6EF-9A0D-4573-B42D-7FE8F6829F04}"/>
  <tableColumns count="2">
    <tableColumn id="1" xr3:uid="{747B81F9-4DBF-42F1-8BFD-8A2CEA4F7F4B}" name="Begrepp" dataDxfId="1"/>
    <tableColumn id="2" xr3:uid="{2A393234-C12B-4961-A383-D27A3BEB10AD}" name="Definition" dataDxfId="0"/>
  </tableColumns>
  <tableStyleInfo name="TableStyleMedium1"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N56"/>
  <sheetViews>
    <sheetView workbookViewId="0">
      <selection activeCell="H27" sqref="H27"/>
    </sheetView>
  </sheetViews>
  <sheetFormatPr defaultRowHeight="15" x14ac:dyDescent="0.25"/>
  <cols>
    <col min="1" max="1" width="18.42578125" customWidth="1"/>
    <col min="2" max="2" width="14.7109375" customWidth="1"/>
    <col min="9" max="9" width="17.5703125" bestFit="1" customWidth="1"/>
    <col min="10" max="10" width="8" bestFit="1" customWidth="1"/>
    <col min="12" max="12" width="10.7109375" customWidth="1"/>
  </cols>
  <sheetData>
    <row r="3" spans="1:12" x14ac:dyDescent="0.25">
      <c r="A3" s="2" t="s">
        <v>145</v>
      </c>
      <c r="B3" t="s">
        <v>158</v>
      </c>
      <c r="I3" t="s">
        <v>101</v>
      </c>
      <c r="J3" t="s">
        <v>154</v>
      </c>
      <c r="K3" t="s">
        <v>104</v>
      </c>
      <c r="L3" t="s">
        <v>156</v>
      </c>
    </row>
    <row r="4" spans="1:12" x14ac:dyDescent="0.25">
      <c r="A4" s="3" t="s">
        <v>120</v>
      </c>
      <c r="B4" s="4">
        <v>1</v>
      </c>
      <c r="I4" t="s">
        <v>104</v>
      </c>
      <c r="J4">
        <v>24</v>
      </c>
      <c r="K4" t="s">
        <v>116</v>
      </c>
      <c r="L4">
        <f>IF(Tabell1[[#This Row],[KS]]="ja",Tabell1[[#This Row],[Antal]],0)</f>
        <v>24</v>
      </c>
    </row>
    <row r="5" spans="1:12" x14ac:dyDescent="0.25">
      <c r="A5" s="3" t="s">
        <v>125</v>
      </c>
      <c r="B5" s="4">
        <v>8</v>
      </c>
      <c r="I5" t="s">
        <v>107</v>
      </c>
      <c r="J5">
        <v>11</v>
      </c>
      <c r="L5">
        <f>IF(Tabell1[[#This Row],[KS]]="ja",Tabell1[[#This Row],[Antal]],0)</f>
        <v>0</v>
      </c>
    </row>
    <row r="6" spans="1:12" x14ac:dyDescent="0.25">
      <c r="A6" s="3" t="s">
        <v>142</v>
      </c>
      <c r="B6" s="4">
        <v>3</v>
      </c>
      <c r="I6" t="s">
        <v>111</v>
      </c>
      <c r="J6">
        <v>9</v>
      </c>
      <c r="L6">
        <f>IF(Tabell1[[#This Row],[KS]]="ja",Tabell1[[#This Row],[Antal]],0)</f>
        <v>0</v>
      </c>
    </row>
    <row r="7" spans="1:12" x14ac:dyDescent="0.25">
      <c r="A7" s="3" t="s">
        <v>144</v>
      </c>
      <c r="B7" s="4">
        <v>3</v>
      </c>
      <c r="I7" t="s">
        <v>115</v>
      </c>
      <c r="J7">
        <v>8</v>
      </c>
      <c r="L7">
        <f>IF(Tabell1[[#This Row],[KS]]="ja",Tabell1[[#This Row],[Antal]],0)</f>
        <v>0</v>
      </c>
    </row>
    <row r="8" spans="1:12" x14ac:dyDescent="0.25">
      <c r="A8" s="3" t="s">
        <v>137</v>
      </c>
      <c r="B8" s="4">
        <v>1</v>
      </c>
      <c r="I8" t="s">
        <v>110</v>
      </c>
      <c r="J8">
        <v>5</v>
      </c>
      <c r="L8">
        <f>IF(Tabell1[[#This Row],[KS]]="ja",Tabell1[[#This Row],[Antal]],0)</f>
        <v>0</v>
      </c>
    </row>
    <row r="9" spans="1:12" x14ac:dyDescent="0.25">
      <c r="A9" s="3" t="s">
        <v>118</v>
      </c>
      <c r="B9" s="4">
        <v>21</v>
      </c>
      <c r="I9" t="s">
        <v>113</v>
      </c>
      <c r="J9">
        <v>5</v>
      </c>
      <c r="L9">
        <f>IF(Tabell1[[#This Row],[KS]]="ja",Tabell1[[#This Row],[Antal]],0)</f>
        <v>0</v>
      </c>
    </row>
    <row r="10" spans="1:12" x14ac:dyDescent="0.25">
      <c r="A10" s="3" t="s">
        <v>134</v>
      </c>
      <c r="B10" s="4">
        <v>2</v>
      </c>
      <c r="I10" t="s">
        <v>138</v>
      </c>
      <c r="J10">
        <v>4</v>
      </c>
      <c r="K10" t="s">
        <v>116</v>
      </c>
      <c r="L10">
        <f>IF(Tabell1[[#This Row],[KS]]="ja",Tabell1[[#This Row],[Antal]],0)</f>
        <v>4</v>
      </c>
    </row>
    <row r="11" spans="1:12" x14ac:dyDescent="0.25">
      <c r="A11" s="3" t="s">
        <v>136</v>
      </c>
      <c r="B11" s="4">
        <v>1</v>
      </c>
      <c r="I11" t="s">
        <v>141</v>
      </c>
      <c r="J11">
        <v>3</v>
      </c>
      <c r="L11">
        <f>IF(Tabell1[[#This Row],[KS]]="ja",Tabell1[[#This Row],[Antal]],0)</f>
        <v>0</v>
      </c>
    </row>
    <row r="12" spans="1:12" x14ac:dyDescent="0.25">
      <c r="A12" s="3" t="s">
        <v>119</v>
      </c>
      <c r="B12" s="4">
        <v>2</v>
      </c>
      <c r="I12" t="s">
        <v>143</v>
      </c>
      <c r="J12">
        <v>3</v>
      </c>
      <c r="K12" t="s">
        <v>116</v>
      </c>
      <c r="L12">
        <f>IF(Tabell1[[#This Row],[KS]]="ja",Tabell1[[#This Row],[Antal]],0)</f>
        <v>3</v>
      </c>
    </row>
    <row r="13" spans="1:12" x14ac:dyDescent="0.25">
      <c r="A13" s="3" t="s">
        <v>131</v>
      </c>
      <c r="B13" s="4">
        <v>1</v>
      </c>
      <c r="I13" t="s">
        <v>105</v>
      </c>
      <c r="J13">
        <v>3</v>
      </c>
      <c r="L13">
        <f>IF(Tabell1[[#This Row],[KS]]="ja",Tabell1[[#This Row],[Antal]],0)</f>
        <v>0</v>
      </c>
    </row>
    <row r="14" spans="1:12" x14ac:dyDescent="0.25">
      <c r="A14" s="3" t="s">
        <v>122</v>
      </c>
      <c r="B14" s="4">
        <v>1</v>
      </c>
      <c r="I14" t="s">
        <v>133</v>
      </c>
      <c r="J14">
        <v>2</v>
      </c>
      <c r="K14" t="s">
        <v>116</v>
      </c>
      <c r="L14">
        <f>IF(Tabell1[[#This Row],[KS]]="ja",Tabell1[[#This Row],[Antal]],0)</f>
        <v>2</v>
      </c>
    </row>
    <row r="15" spans="1:12" x14ac:dyDescent="0.25">
      <c r="A15" s="3" t="s">
        <v>109</v>
      </c>
      <c r="B15" s="4">
        <v>1</v>
      </c>
      <c r="I15" t="s">
        <v>128</v>
      </c>
      <c r="J15">
        <v>2</v>
      </c>
      <c r="K15" t="s">
        <v>116</v>
      </c>
      <c r="L15">
        <f>IF(Tabell1[[#This Row],[KS]]="ja",Tabell1[[#This Row],[Antal]],0)</f>
        <v>2</v>
      </c>
    </row>
    <row r="16" spans="1:12" x14ac:dyDescent="0.25">
      <c r="A16" s="3" t="s">
        <v>102</v>
      </c>
      <c r="B16" s="4">
        <v>16</v>
      </c>
      <c r="I16" t="s">
        <v>106</v>
      </c>
      <c r="J16">
        <v>2</v>
      </c>
      <c r="L16">
        <f>IF(Tabell1[[#This Row],[KS]]="ja",Tabell1[[#This Row],[Antal]],0)</f>
        <v>0</v>
      </c>
    </row>
    <row r="17" spans="1:14" x14ac:dyDescent="0.25">
      <c r="A17" s="3" t="s">
        <v>140</v>
      </c>
      <c r="B17" s="4">
        <v>1</v>
      </c>
      <c r="I17" t="s">
        <v>150</v>
      </c>
      <c r="J17">
        <v>2</v>
      </c>
      <c r="K17" t="s">
        <v>116</v>
      </c>
      <c r="L17">
        <f>IF(Tabell1[[#This Row],[KS]]="ja",Tabell1[[#This Row],[Antal]],0)</f>
        <v>2</v>
      </c>
    </row>
    <row r="18" spans="1:14" x14ac:dyDescent="0.25">
      <c r="A18" s="3" t="s">
        <v>126</v>
      </c>
      <c r="B18" s="4">
        <v>5</v>
      </c>
      <c r="I18" t="s">
        <v>108</v>
      </c>
      <c r="J18">
        <v>1</v>
      </c>
      <c r="K18" t="s">
        <v>116</v>
      </c>
      <c r="L18">
        <f>IF(Tabell1[[#This Row],[KS]]="ja",Tabell1[[#This Row],[Antal]],0)</f>
        <v>1</v>
      </c>
    </row>
    <row r="19" spans="1:14" x14ac:dyDescent="0.25">
      <c r="A19" s="3" t="s">
        <v>127</v>
      </c>
      <c r="B19" s="4">
        <v>1</v>
      </c>
      <c r="I19" t="s">
        <v>137</v>
      </c>
      <c r="J19">
        <v>1</v>
      </c>
      <c r="K19" t="s">
        <v>116</v>
      </c>
      <c r="L19">
        <f>IF(Tabell1[[#This Row],[KS]]="ja",Tabell1[[#This Row],[Antal]],0)</f>
        <v>1</v>
      </c>
    </row>
    <row r="20" spans="1:14" x14ac:dyDescent="0.25">
      <c r="A20" s="3" t="s">
        <v>129</v>
      </c>
      <c r="B20" s="4">
        <v>2</v>
      </c>
      <c r="I20" t="s">
        <v>135</v>
      </c>
      <c r="J20">
        <v>1</v>
      </c>
      <c r="K20" t="s">
        <v>116</v>
      </c>
      <c r="L20">
        <f>IF(Tabell1[[#This Row],[KS]]="ja",Tabell1[[#This Row],[Antal]],0)</f>
        <v>1</v>
      </c>
    </row>
    <row r="21" spans="1:14" x14ac:dyDescent="0.25">
      <c r="A21" s="3" t="s">
        <v>121</v>
      </c>
      <c r="B21" s="4">
        <v>11</v>
      </c>
      <c r="I21" t="s">
        <v>130</v>
      </c>
      <c r="J21">
        <v>1</v>
      </c>
      <c r="K21" t="s">
        <v>116</v>
      </c>
      <c r="L21">
        <f>IF(Tabell1[[#This Row],[KS]]="ja",Tabell1[[#This Row],[Antal]],0)</f>
        <v>1</v>
      </c>
    </row>
    <row r="22" spans="1:14" x14ac:dyDescent="0.25">
      <c r="A22" s="3" t="s">
        <v>139</v>
      </c>
      <c r="B22" s="4">
        <v>1</v>
      </c>
      <c r="I22" t="s">
        <v>112</v>
      </c>
      <c r="J22">
        <v>1</v>
      </c>
      <c r="L22">
        <f>IF(Tabell1[[#This Row],[KS]]="ja",Tabell1[[#This Row],[Antal]],0)</f>
        <v>0</v>
      </c>
    </row>
    <row r="23" spans="1:14" x14ac:dyDescent="0.25">
      <c r="A23" s="3" t="s">
        <v>124</v>
      </c>
      <c r="B23" s="4">
        <v>9</v>
      </c>
      <c r="I23" t="s">
        <v>109</v>
      </c>
      <c r="J23">
        <v>1</v>
      </c>
      <c r="L23">
        <f>IF(Tabell1[[#This Row],[KS]]="ja",Tabell1[[#This Row],[Antal]],0)</f>
        <v>0</v>
      </c>
    </row>
    <row r="24" spans="1:14" x14ac:dyDescent="0.25">
      <c r="A24" s="3" t="s">
        <v>123</v>
      </c>
      <c r="B24" s="4">
        <v>2</v>
      </c>
      <c r="I24" t="s">
        <v>147</v>
      </c>
      <c r="J24">
        <v>1</v>
      </c>
      <c r="K24" t="s">
        <v>116</v>
      </c>
      <c r="L24">
        <f>IF(Tabell1[[#This Row],[KS]]="ja",Tabell1[[#This Row],[Antal]],0)</f>
        <v>1</v>
      </c>
    </row>
    <row r="25" spans="1:14" x14ac:dyDescent="0.25">
      <c r="A25" s="3" t="s">
        <v>132</v>
      </c>
      <c r="B25" s="4">
        <v>1</v>
      </c>
      <c r="I25" t="s">
        <v>148</v>
      </c>
      <c r="J25">
        <v>1</v>
      </c>
      <c r="L25">
        <f>IF(Tabell1[[#This Row],[KS]]="ja",Tabell1[[#This Row],[Antal]],0)</f>
        <v>0</v>
      </c>
    </row>
    <row r="26" spans="1:14" x14ac:dyDescent="0.25">
      <c r="A26" s="3" t="s">
        <v>157</v>
      </c>
      <c r="B26" s="4"/>
      <c r="I26" t="s">
        <v>149</v>
      </c>
      <c r="J26">
        <v>1</v>
      </c>
      <c r="L26">
        <f>IF(Tabell1[[#This Row],[KS]]="ja",Tabell1[[#This Row],[Antal]],0)</f>
        <v>0</v>
      </c>
    </row>
    <row r="27" spans="1:14" x14ac:dyDescent="0.25">
      <c r="A27" s="3" t="s">
        <v>146</v>
      </c>
      <c r="B27" s="4">
        <v>94</v>
      </c>
      <c r="I27" t="s">
        <v>151</v>
      </c>
      <c r="J27">
        <v>1</v>
      </c>
      <c r="L27">
        <f>IF(Tabell1[[#This Row],[KS]]="ja",Tabell1[[#This Row],[Antal]],0)</f>
        <v>0</v>
      </c>
    </row>
    <row r="28" spans="1:14" x14ac:dyDescent="0.25">
      <c r="I28" t="s">
        <v>152</v>
      </c>
      <c r="J28">
        <v>1</v>
      </c>
      <c r="K28" t="s">
        <v>116</v>
      </c>
      <c r="L28">
        <f>IF(Tabell1[[#This Row],[KS]]="ja",Tabell1[[#This Row],[Antal]],0)</f>
        <v>1</v>
      </c>
    </row>
    <row r="29" spans="1:14" x14ac:dyDescent="0.25">
      <c r="I29" t="s">
        <v>153</v>
      </c>
      <c r="J29">
        <v>1</v>
      </c>
      <c r="L29">
        <f>IF(Tabell1[[#This Row],[KS]]="ja",Tabell1[[#This Row],[Antal]],0)</f>
        <v>0</v>
      </c>
    </row>
    <row r="30" spans="1:14" x14ac:dyDescent="0.25">
      <c r="I30" t="s">
        <v>155</v>
      </c>
      <c r="J30">
        <f>SUBTOTAL(109,Tabell1[Antal])</f>
        <v>95</v>
      </c>
      <c r="L30">
        <f>SUBTOTAL(109,Tabell1[KS, antal])</f>
        <v>43</v>
      </c>
      <c r="N30" s="5">
        <f>Tabell1[[#Totals],[KS, antal]]/Tabell1[[#Totals],[Antal]]</f>
        <v>0.45263157894736844</v>
      </c>
    </row>
    <row r="33" spans="9:12" x14ac:dyDescent="0.25">
      <c r="I33" s="6" t="s">
        <v>117</v>
      </c>
      <c r="J33" s="7" t="s">
        <v>154</v>
      </c>
      <c r="K33" s="7" t="s">
        <v>104</v>
      </c>
      <c r="L33" s="8" t="s">
        <v>156</v>
      </c>
    </row>
    <row r="34" spans="9:12" x14ac:dyDescent="0.25">
      <c r="I34" t="s">
        <v>120</v>
      </c>
      <c r="J34">
        <v>1</v>
      </c>
      <c r="L34">
        <f>IF(Tabell3[[#This Row],[KS]]="ja",Tabell3[[#This Row],[Antal]],0)</f>
        <v>0</v>
      </c>
    </row>
    <row r="35" spans="9:12" x14ac:dyDescent="0.25">
      <c r="I35" t="s">
        <v>125</v>
      </c>
      <c r="J35">
        <v>8</v>
      </c>
      <c r="L35">
        <f>IF(Tabell3[[#This Row],[KS]]="ja",Tabell3[[#This Row],[Antal]],0)</f>
        <v>0</v>
      </c>
    </row>
    <row r="36" spans="9:12" x14ac:dyDescent="0.25">
      <c r="I36" t="s">
        <v>142</v>
      </c>
      <c r="J36">
        <v>3</v>
      </c>
      <c r="L36">
        <f>IF(Tabell3[[#This Row],[KS]]="ja",Tabell3[[#This Row],[Antal]],0)</f>
        <v>0</v>
      </c>
    </row>
    <row r="37" spans="9:12" x14ac:dyDescent="0.25">
      <c r="I37" t="s">
        <v>144</v>
      </c>
      <c r="J37">
        <v>3</v>
      </c>
      <c r="K37" t="s">
        <v>116</v>
      </c>
      <c r="L37">
        <f>IF(Tabell3[[#This Row],[KS]]="ja",Tabell3[[#This Row],[Antal]],0)</f>
        <v>3</v>
      </c>
    </row>
    <row r="38" spans="9:12" x14ac:dyDescent="0.25">
      <c r="I38" t="s">
        <v>137</v>
      </c>
      <c r="J38">
        <v>1</v>
      </c>
      <c r="K38" t="s">
        <v>116</v>
      </c>
      <c r="L38">
        <f>IF(Tabell3[[#This Row],[KS]]="ja",Tabell3[[#This Row],[Antal]],0)</f>
        <v>1</v>
      </c>
    </row>
    <row r="39" spans="9:12" x14ac:dyDescent="0.25">
      <c r="I39" t="s">
        <v>118</v>
      </c>
      <c r="J39">
        <v>21</v>
      </c>
      <c r="K39" t="s">
        <v>116</v>
      </c>
      <c r="L39">
        <f>IF(Tabell3[[#This Row],[KS]]="ja",Tabell3[[#This Row],[Antal]],0)</f>
        <v>21</v>
      </c>
    </row>
    <row r="40" spans="9:12" x14ac:dyDescent="0.25">
      <c r="I40" t="s">
        <v>134</v>
      </c>
      <c r="J40">
        <v>2</v>
      </c>
      <c r="K40" t="s">
        <v>116</v>
      </c>
      <c r="L40">
        <f>IF(Tabell3[[#This Row],[KS]]="ja",Tabell3[[#This Row],[Antal]],0)</f>
        <v>2</v>
      </c>
    </row>
    <row r="41" spans="9:12" x14ac:dyDescent="0.25">
      <c r="I41" t="s">
        <v>136</v>
      </c>
      <c r="J41">
        <v>1</v>
      </c>
      <c r="K41" t="s">
        <v>116</v>
      </c>
      <c r="L41">
        <f>IF(Tabell3[[#This Row],[KS]]="ja",Tabell3[[#This Row],[Antal]],0)</f>
        <v>1</v>
      </c>
    </row>
    <row r="42" spans="9:12" x14ac:dyDescent="0.25">
      <c r="I42" t="s">
        <v>119</v>
      </c>
      <c r="J42">
        <v>2</v>
      </c>
      <c r="K42" t="s">
        <v>116</v>
      </c>
      <c r="L42">
        <f>IF(Tabell3[[#This Row],[KS]]="ja",Tabell3[[#This Row],[Antal]],0)</f>
        <v>2</v>
      </c>
    </row>
    <row r="43" spans="9:12" x14ac:dyDescent="0.25">
      <c r="I43" t="s">
        <v>131</v>
      </c>
      <c r="J43">
        <v>1</v>
      </c>
      <c r="K43" t="s">
        <v>116</v>
      </c>
      <c r="L43">
        <f>IF(Tabell3[[#This Row],[KS]]="ja",Tabell3[[#This Row],[Antal]],0)</f>
        <v>1</v>
      </c>
    </row>
    <row r="44" spans="9:12" x14ac:dyDescent="0.25">
      <c r="I44" t="s">
        <v>122</v>
      </c>
      <c r="J44">
        <v>1</v>
      </c>
      <c r="K44" t="s">
        <v>116</v>
      </c>
      <c r="L44">
        <f>IF(Tabell3[[#This Row],[KS]]="ja",Tabell3[[#This Row],[Antal]],0)</f>
        <v>1</v>
      </c>
    </row>
    <row r="45" spans="9:12" x14ac:dyDescent="0.25">
      <c r="I45" t="s">
        <v>109</v>
      </c>
      <c r="J45">
        <v>1</v>
      </c>
      <c r="L45">
        <f>IF(Tabell3[[#This Row],[KS]]="ja",Tabell3[[#This Row],[Antal]],0)</f>
        <v>0</v>
      </c>
    </row>
    <row r="46" spans="9:12" x14ac:dyDescent="0.25">
      <c r="I46" t="s">
        <v>102</v>
      </c>
      <c r="J46">
        <v>16</v>
      </c>
      <c r="L46">
        <f>IF(Tabell3[[#This Row],[KS]]="ja",Tabell3[[#This Row],[Antal]],0)</f>
        <v>0</v>
      </c>
    </row>
    <row r="47" spans="9:12" x14ac:dyDescent="0.25">
      <c r="I47" t="s">
        <v>140</v>
      </c>
      <c r="J47">
        <v>1</v>
      </c>
      <c r="L47">
        <f>IF(Tabell3[[#This Row],[KS]]="ja",Tabell3[[#This Row],[Antal]],0)</f>
        <v>0</v>
      </c>
    </row>
    <row r="48" spans="9:12" x14ac:dyDescent="0.25">
      <c r="I48" t="s">
        <v>126</v>
      </c>
      <c r="J48">
        <v>5</v>
      </c>
      <c r="L48">
        <f>IF(Tabell3[[#This Row],[KS]]="ja",Tabell3[[#This Row],[Antal]],0)</f>
        <v>0</v>
      </c>
    </row>
    <row r="49" spans="9:12" x14ac:dyDescent="0.25">
      <c r="I49" t="s">
        <v>127</v>
      </c>
      <c r="J49">
        <v>1</v>
      </c>
      <c r="L49">
        <f>IF(Tabell3[[#This Row],[KS]]="ja",Tabell3[[#This Row],[Antal]],0)</f>
        <v>0</v>
      </c>
    </row>
    <row r="50" spans="9:12" x14ac:dyDescent="0.25">
      <c r="I50" t="s">
        <v>129</v>
      </c>
      <c r="J50">
        <v>2</v>
      </c>
      <c r="K50" t="s">
        <v>116</v>
      </c>
      <c r="L50">
        <f>IF(Tabell3[[#This Row],[KS]]="ja",Tabell3[[#This Row],[Antal]],0)</f>
        <v>2</v>
      </c>
    </row>
    <row r="51" spans="9:12" x14ac:dyDescent="0.25">
      <c r="I51" t="s">
        <v>121</v>
      </c>
      <c r="J51">
        <v>11</v>
      </c>
      <c r="L51">
        <f>IF(Tabell3[[#This Row],[KS]]="ja",Tabell3[[#This Row],[Antal]],0)</f>
        <v>0</v>
      </c>
    </row>
    <row r="52" spans="9:12" x14ac:dyDescent="0.25">
      <c r="I52" t="s">
        <v>139</v>
      </c>
      <c r="J52">
        <v>1</v>
      </c>
      <c r="L52">
        <f>IF(Tabell3[[#This Row],[KS]]="ja",Tabell3[[#This Row],[Antal]],0)</f>
        <v>0</v>
      </c>
    </row>
    <row r="53" spans="9:12" x14ac:dyDescent="0.25">
      <c r="I53" t="s">
        <v>124</v>
      </c>
      <c r="J53">
        <v>9</v>
      </c>
      <c r="L53">
        <f>IF(Tabell3[[#This Row],[KS]]="ja",Tabell3[[#This Row],[Antal]],0)</f>
        <v>0</v>
      </c>
    </row>
    <row r="54" spans="9:12" x14ac:dyDescent="0.25">
      <c r="I54" t="s">
        <v>123</v>
      </c>
      <c r="J54">
        <v>2</v>
      </c>
      <c r="K54" t="s">
        <v>116</v>
      </c>
      <c r="L54">
        <f>IF(Tabell3[[#This Row],[KS]]="ja",Tabell3[[#This Row],[Antal]],0)</f>
        <v>2</v>
      </c>
    </row>
    <row r="55" spans="9:12" x14ac:dyDescent="0.25">
      <c r="I55" t="s">
        <v>132</v>
      </c>
      <c r="J55">
        <v>1</v>
      </c>
      <c r="L55">
        <f>IF(Tabell3[[#This Row],[KS]]="ja",Tabell3[[#This Row],[Antal]],0)</f>
        <v>0</v>
      </c>
    </row>
    <row r="56" spans="9:12" x14ac:dyDescent="0.25">
      <c r="I56" t="s">
        <v>155</v>
      </c>
      <c r="J56">
        <f>SUBTOTAL(109,Tabell3[Antal])</f>
        <v>94</v>
      </c>
      <c r="L56">
        <f>SUBTOTAL(109,Tabell3[KS, antal])</f>
        <v>36</v>
      </c>
    </row>
  </sheetData>
  <pageMargins left="0.7" right="0.7" top="0.75" bottom="0.75" header="0.3" footer="0.3"/>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12"/>
  <sheetViews>
    <sheetView tabSelected="1" zoomScale="130" zoomScaleNormal="130" workbookViewId="0">
      <selection activeCell="Q8" sqref="Q8"/>
    </sheetView>
  </sheetViews>
  <sheetFormatPr defaultRowHeight="15" x14ac:dyDescent="0.25"/>
  <cols>
    <col min="2" max="2" width="36.5703125" customWidth="1"/>
    <col min="3" max="3" width="35.28515625" style="9" customWidth="1"/>
    <col min="4" max="4" width="19.28515625" bestFit="1" customWidth="1"/>
    <col min="5" max="5" width="19.140625" customWidth="1"/>
    <col min="6" max="6" width="17.5703125" bestFit="1" customWidth="1"/>
    <col min="7" max="7" width="15.140625" customWidth="1"/>
    <col min="8" max="8" width="15" hidden="1" customWidth="1"/>
    <col min="9" max="9" width="15.42578125" hidden="1" customWidth="1"/>
    <col min="10" max="10" width="16.42578125" hidden="1" customWidth="1"/>
    <col min="11" max="11" width="14.42578125" hidden="1" customWidth="1"/>
    <col min="12" max="13" width="9.140625" hidden="1" customWidth="1"/>
  </cols>
  <sheetData>
    <row r="1" spans="1:18" ht="20.25" thickBot="1" x14ac:dyDescent="0.35">
      <c r="A1" s="23" t="s">
        <v>233</v>
      </c>
      <c r="B1" s="23"/>
      <c r="C1" s="23"/>
      <c r="J1" s="20" t="s">
        <v>209</v>
      </c>
      <c r="K1" s="20">
        <f>Tabell4[[#Totals],[Nr]]</f>
        <v>95</v>
      </c>
      <c r="O1" s="20"/>
      <c r="P1" s="20"/>
    </row>
    <row r="2" spans="1:18" ht="21" thickTop="1" thickBot="1" x14ac:dyDescent="0.35">
      <c r="A2" s="24" t="s">
        <v>234</v>
      </c>
      <c r="B2" s="25"/>
      <c r="C2" s="26"/>
      <c r="D2" s="25"/>
      <c r="E2" s="25"/>
      <c r="Q2" s="23" t="s">
        <v>209</v>
      </c>
      <c r="R2" s="23">
        <f>Tabell4[[#Totals],[Nr]]</f>
        <v>95</v>
      </c>
    </row>
    <row r="3" spans="1:18" ht="15.75" thickTop="1" x14ac:dyDescent="0.25">
      <c r="A3" s="24" t="s">
        <v>235</v>
      </c>
      <c r="B3" s="25"/>
      <c r="C3" s="26"/>
      <c r="D3" s="25"/>
      <c r="E3" s="25"/>
    </row>
    <row r="4" spans="1:18" x14ac:dyDescent="0.25">
      <c r="A4" s="24" t="s">
        <v>236</v>
      </c>
      <c r="B4" s="24"/>
      <c r="C4" s="26"/>
      <c r="D4" s="25"/>
      <c r="E4" s="25"/>
    </row>
    <row r="16" spans="1:18" s="10" customFormat="1" ht="69.75" customHeight="1" x14ac:dyDescent="0.25">
      <c r="A16" s="17" t="s">
        <v>193</v>
      </c>
      <c r="B16" s="17" t="s">
        <v>5</v>
      </c>
      <c r="C16" s="17" t="s">
        <v>161</v>
      </c>
      <c r="D16" s="17" t="s">
        <v>189</v>
      </c>
      <c r="E16" s="17" t="s">
        <v>190</v>
      </c>
      <c r="F16" s="17" t="s">
        <v>191</v>
      </c>
      <c r="G16" s="17" t="s">
        <v>192</v>
      </c>
      <c r="H16" s="17" t="s">
        <v>197</v>
      </c>
      <c r="I16" s="17" t="s">
        <v>198</v>
      </c>
      <c r="J16" s="17" t="s">
        <v>160</v>
      </c>
      <c r="K16" s="17" t="s">
        <v>199</v>
      </c>
      <c r="L16" s="11" t="s">
        <v>207</v>
      </c>
      <c r="M16" s="11" t="s">
        <v>208</v>
      </c>
    </row>
    <row r="17" spans="1:13" ht="41.25" customHeight="1" x14ac:dyDescent="0.25">
      <c r="A17" s="12">
        <v>1</v>
      </c>
      <c r="B17" s="1" t="s">
        <v>6</v>
      </c>
      <c r="C17" s="1" t="s">
        <v>0</v>
      </c>
      <c r="D17" s="12" t="s">
        <v>162</v>
      </c>
      <c r="E17" s="12" t="s">
        <v>104</v>
      </c>
      <c r="F17" s="12" t="s">
        <v>162</v>
      </c>
      <c r="G17" s="12" t="s">
        <v>118</v>
      </c>
      <c r="H17" s="13"/>
      <c r="I17" s="13"/>
      <c r="J17" s="13"/>
      <c r="K17" s="13" t="s">
        <v>103</v>
      </c>
      <c r="L17" s="15" t="str">
        <f>IF(Tabell4[[#This Row],[Berörd nämnd/styrelse]]="Alla","Ja","Nej")</f>
        <v>Ja</v>
      </c>
      <c r="M17" s="15" t="str">
        <f>IF(Tabell4[[#This Row],[Berört kontor/bolag]]="Alla","Ja","Nej")</f>
        <v>Ja</v>
      </c>
    </row>
    <row r="18" spans="1:13" ht="38.25" x14ac:dyDescent="0.25">
      <c r="A18" s="12">
        <v>2</v>
      </c>
      <c r="B18" s="1" t="s">
        <v>6</v>
      </c>
      <c r="C18" s="1" t="s">
        <v>1</v>
      </c>
      <c r="D18" s="12" t="s">
        <v>162</v>
      </c>
      <c r="E18" s="12" t="s">
        <v>104</v>
      </c>
      <c r="F18" s="12" t="s">
        <v>162</v>
      </c>
      <c r="G18" s="12" t="s">
        <v>118</v>
      </c>
      <c r="H18" s="13" t="s">
        <v>116</v>
      </c>
      <c r="I18" s="13"/>
      <c r="J18" s="13"/>
      <c r="K18" s="13"/>
      <c r="L18" s="14" t="str">
        <f>IF(Tabell4[[#This Row],[Berörd nämnd/styrelse]]="Alla","Ja","Nej")</f>
        <v>Ja</v>
      </c>
      <c r="M18" s="14" t="str">
        <f>IF(Tabell4[[#This Row],[Berört kontor/bolag]]="Alla","Ja","Nej")</f>
        <v>Ja</v>
      </c>
    </row>
    <row r="19" spans="1:13" ht="25.5" x14ac:dyDescent="0.25">
      <c r="A19" s="12">
        <v>3</v>
      </c>
      <c r="B19" s="1" t="s">
        <v>6</v>
      </c>
      <c r="C19" s="1" t="s">
        <v>99</v>
      </c>
      <c r="D19" s="12" t="s">
        <v>162</v>
      </c>
      <c r="E19" s="12" t="s">
        <v>104</v>
      </c>
      <c r="F19" s="12" t="s">
        <v>162</v>
      </c>
      <c r="G19" s="12" t="s">
        <v>118</v>
      </c>
      <c r="H19" s="13" t="s">
        <v>116</v>
      </c>
      <c r="I19" s="13"/>
      <c r="J19" s="13"/>
      <c r="K19" s="13"/>
      <c r="L19" s="14" t="str">
        <f>IF(Tabell4[[#This Row],[Berörd nämnd/styrelse]]="Alla","Ja","Nej")</f>
        <v>Ja</v>
      </c>
      <c r="M19" s="14" t="str">
        <f>IF(Tabell4[[#This Row],[Berört kontor/bolag]]="Alla","Ja","Nej")</f>
        <v>Ja</v>
      </c>
    </row>
    <row r="20" spans="1:13" ht="51" x14ac:dyDescent="0.25">
      <c r="A20" s="12">
        <v>4</v>
      </c>
      <c r="B20" s="1" t="s">
        <v>6</v>
      </c>
      <c r="C20" s="1" t="s">
        <v>2</v>
      </c>
      <c r="D20" s="12" t="s">
        <v>162</v>
      </c>
      <c r="E20" s="12" t="s">
        <v>104</v>
      </c>
      <c r="F20" s="12" t="s">
        <v>162</v>
      </c>
      <c r="G20" s="12" t="s">
        <v>118</v>
      </c>
      <c r="H20" s="13"/>
      <c r="I20" s="13"/>
      <c r="J20" s="13"/>
      <c r="K20" s="13" t="s">
        <v>103</v>
      </c>
      <c r="L20" s="14" t="str">
        <f>IF(Tabell4[[#This Row],[Berörd nämnd/styrelse]]="Alla","Ja","Nej")</f>
        <v>Ja</v>
      </c>
      <c r="M20" s="14" t="str">
        <f>IF(Tabell4[[#This Row],[Berört kontor/bolag]]="Alla","Ja","Nej")</f>
        <v>Ja</v>
      </c>
    </row>
    <row r="21" spans="1:13" ht="51" x14ac:dyDescent="0.25">
      <c r="A21" s="12">
        <v>5</v>
      </c>
      <c r="B21" s="1" t="s">
        <v>6</v>
      </c>
      <c r="C21" s="1" t="s">
        <v>3</v>
      </c>
      <c r="D21" s="12" t="s">
        <v>206</v>
      </c>
      <c r="E21" s="12" t="s">
        <v>104</v>
      </c>
      <c r="F21" s="12" t="s">
        <v>162</v>
      </c>
      <c r="G21" s="12" t="s">
        <v>118</v>
      </c>
      <c r="H21" s="13"/>
      <c r="I21" s="13"/>
      <c r="J21" s="13"/>
      <c r="K21" s="13" t="s">
        <v>103</v>
      </c>
      <c r="L21" s="14" t="str">
        <f>IF(Tabell4[[#This Row],[Berörd nämnd/styrelse]]="Alla","Ja","Nej")</f>
        <v>Nej</v>
      </c>
      <c r="M21" s="14" t="str">
        <f>IF(Tabell4[[#This Row],[Berört kontor/bolag]]="Alla","Ja","Nej")</f>
        <v>Ja</v>
      </c>
    </row>
    <row r="22" spans="1:13" ht="38.25" x14ac:dyDescent="0.25">
      <c r="A22" s="12">
        <v>6</v>
      </c>
      <c r="B22" s="1" t="s">
        <v>6</v>
      </c>
      <c r="C22" s="1" t="s">
        <v>4</v>
      </c>
      <c r="D22" s="12" t="s">
        <v>162</v>
      </c>
      <c r="E22" s="12" t="s">
        <v>104</v>
      </c>
      <c r="F22" s="12" t="s">
        <v>162</v>
      </c>
      <c r="G22" s="12" t="s">
        <v>118</v>
      </c>
      <c r="H22" s="13"/>
      <c r="I22" s="13"/>
      <c r="J22" s="13"/>
      <c r="K22" s="13" t="s">
        <v>103</v>
      </c>
      <c r="L22" s="14" t="str">
        <f>IF(Tabell4[[#This Row],[Berörd nämnd/styrelse]]="Alla","Ja","Nej")</f>
        <v>Ja</v>
      </c>
      <c r="M22" s="14" t="str">
        <f>IF(Tabell4[[#This Row],[Berört kontor/bolag]]="Alla","Ja","Nej")</f>
        <v>Ja</v>
      </c>
    </row>
    <row r="23" spans="1:13" ht="38.25" x14ac:dyDescent="0.25">
      <c r="A23" s="12">
        <v>7</v>
      </c>
      <c r="B23" s="1" t="s">
        <v>6</v>
      </c>
      <c r="C23" s="1" t="s">
        <v>159</v>
      </c>
      <c r="D23" s="12" t="s">
        <v>162</v>
      </c>
      <c r="E23" s="12" t="s">
        <v>104</v>
      </c>
      <c r="F23" s="12" t="s">
        <v>162</v>
      </c>
      <c r="G23" s="12" t="s">
        <v>102</v>
      </c>
      <c r="H23" s="13"/>
      <c r="I23" s="13"/>
      <c r="J23" s="13" t="s">
        <v>103</v>
      </c>
      <c r="K23" s="13"/>
      <c r="L23" s="14" t="str">
        <f>IF(Tabell4[[#This Row],[Berörd nämnd/styrelse]]="Alla","Ja","Nej")</f>
        <v>Ja</v>
      </c>
      <c r="M23" s="14" t="str">
        <f>IF(Tabell4[[#This Row],[Berört kontor/bolag]]="Alla","Ja","Nej")</f>
        <v>Ja</v>
      </c>
    </row>
    <row r="24" spans="1:13" ht="38.25" x14ac:dyDescent="0.25">
      <c r="A24" s="12">
        <v>8</v>
      </c>
      <c r="B24" s="1" t="s">
        <v>7</v>
      </c>
      <c r="C24" s="1" t="s">
        <v>8</v>
      </c>
      <c r="D24" s="12" t="s">
        <v>162</v>
      </c>
      <c r="E24" s="12" t="s">
        <v>104</v>
      </c>
      <c r="F24" s="12" t="s">
        <v>162</v>
      </c>
      <c r="G24" s="12" t="s">
        <v>118</v>
      </c>
      <c r="H24" s="13"/>
      <c r="I24" s="13"/>
      <c r="J24" s="13"/>
      <c r="K24" s="13" t="s">
        <v>103</v>
      </c>
      <c r="L24" s="14" t="str">
        <f>IF(Tabell4[[#This Row],[Berörd nämnd/styrelse]]="Alla","Ja","Nej")</f>
        <v>Ja</v>
      </c>
      <c r="M24" s="14" t="str">
        <f>IF(Tabell4[[#This Row],[Berört kontor/bolag]]="Alla","Ja","Nej")</f>
        <v>Ja</v>
      </c>
    </row>
    <row r="25" spans="1:13" ht="25.5" x14ac:dyDescent="0.25">
      <c r="A25" s="12">
        <v>9</v>
      </c>
      <c r="B25" s="1" t="s">
        <v>7</v>
      </c>
      <c r="C25" s="1" t="s">
        <v>9</v>
      </c>
      <c r="D25" s="12" t="s">
        <v>162</v>
      </c>
      <c r="E25" s="12" t="s">
        <v>104</v>
      </c>
      <c r="F25" s="12" t="s">
        <v>162</v>
      </c>
      <c r="G25" s="12" t="s">
        <v>118</v>
      </c>
      <c r="H25" s="13"/>
      <c r="I25" s="13" t="s">
        <v>103</v>
      </c>
      <c r="J25" s="13"/>
      <c r="K25" s="13"/>
      <c r="L25" s="14" t="str">
        <f>IF(Tabell4[[#This Row],[Berörd nämnd/styrelse]]="Alla","Ja","Nej")</f>
        <v>Ja</v>
      </c>
      <c r="M25" s="14" t="str">
        <f>IF(Tabell4[[#This Row],[Berört kontor/bolag]]="Alla","Ja","Nej")</f>
        <v>Ja</v>
      </c>
    </row>
    <row r="26" spans="1:13" ht="38.25" x14ac:dyDescent="0.25">
      <c r="A26" s="12">
        <v>10</v>
      </c>
      <c r="B26" s="1" t="s">
        <v>7</v>
      </c>
      <c r="C26" s="1" t="s">
        <v>10</v>
      </c>
      <c r="D26" s="12" t="s">
        <v>110</v>
      </c>
      <c r="E26" s="12" t="s">
        <v>110</v>
      </c>
      <c r="F26" s="12" t="s">
        <v>102</v>
      </c>
      <c r="G26" s="12" t="s">
        <v>102</v>
      </c>
      <c r="H26" s="13"/>
      <c r="I26" s="13" t="s">
        <v>103</v>
      </c>
      <c r="J26" s="13"/>
      <c r="K26" s="13"/>
      <c r="L26" s="14" t="str">
        <f>IF(Tabell4[[#This Row],[Berörd nämnd/styrelse]]="Alla","Ja","Nej")</f>
        <v>Nej</v>
      </c>
      <c r="M26" s="14" t="str">
        <f>IF(Tabell4[[#This Row],[Berört kontor/bolag]]="Alla","Ja","Nej")</f>
        <v>Nej</v>
      </c>
    </row>
    <row r="27" spans="1:13" ht="25.5" x14ac:dyDescent="0.25">
      <c r="A27" s="12">
        <v>11</v>
      </c>
      <c r="B27" s="1" t="s">
        <v>7</v>
      </c>
      <c r="C27" s="1" t="s">
        <v>11</v>
      </c>
      <c r="D27" s="12" t="s">
        <v>110</v>
      </c>
      <c r="E27" s="12" t="s">
        <v>110</v>
      </c>
      <c r="F27" s="12" t="s">
        <v>102</v>
      </c>
      <c r="G27" s="12" t="s">
        <v>102</v>
      </c>
      <c r="H27" s="13"/>
      <c r="I27" s="13" t="s">
        <v>103</v>
      </c>
      <c r="J27" s="13"/>
      <c r="K27" s="13"/>
      <c r="L27" s="14" t="str">
        <f>IF(Tabell4[[#This Row],[Berörd nämnd/styrelse]]="Alla","Ja","Nej")</f>
        <v>Nej</v>
      </c>
      <c r="M27" s="14" t="str">
        <f>IF(Tabell4[[#This Row],[Berört kontor/bolag]]="Alla","Ja","Nej")</f>
        <v>Nej</v>
      </c>
    </row>
    <row r="28" spans="1:13" ht="44.25" customHeight="1" x14ac:dyDescent="0.25">
      <c r="A28" s="12">
        <v>12</v>
      </c>
      <c r="B28" s="1" t="s">
        <v>7</v>
      </c>
      <c r="C28" s="1" t="s">
        <v>12</v>
      </c>
      <c r="D28" s="12" t="s">
        <v>171</v>
      </c>
      <c r="E28" s="12" t="s">
        <v>110</v>
      </c>
      <c r="F28" s="12" t="s">
        <v>172</v>
      </c>
      <c r="G28" s="12" t="s">
        <v>102</v>
      </c>
      <c r="H28" s="13"/>
      <c r="I28" s="13" t="s">
        <v>103</v>
      </c>
      <c r="J28" s="13"/>
      <c r="K28" s="13"/>
      <c r="L28" s="14" t="str">
        <f>IF(Tabell4[[#This Row],[Berörd nämnd/styrelse]]="Alla","Ja","Nej")</f>
        <v>Nej</v>
      </c>
      <c r="M28" s="14" t="str">
        <f>IF(Tabell4[[#This Row],[Berört kontor/bolag]]="Alla","Ja","Nej")</f>
        <v>Nej</v>
      </c>
    </row>
    <row r="29" spans="1:13" ht="57" customHeight="1" x14ac:dyDescent="0.25">
      <c r="A29" s="12">
        <v>13</v>
      </c>
      <c r="B29" s="1" t="s">
        <v>7</v>
      </c>
      <c r="C29" s="1" t="s">
        <v>13</v>
      </c>
      <c r="D29" s="12" t="s">
        <v>110</v>
      </c>
      <c r="E29" s="12" t="s">
        <v>110</v>
      </c>
      <c r="F29" s="12" t="s">
        <v>102</v>
      </c>
      <c r="G29" s="12" t="s">
        <v>102</v>
      </c>
      <c r="H29" s="13"/>
      <c r="I29" s="13" t="s">
        <v>103</v>
      </c>
      <c r="J29" s="13"/>
      <c r="K29" s="13"/>
      <c r="L29" s="14" t="str">
        <f>IF(Tabell4[[#This Row],[Berörd nämnd/styrelse]]="Alla","Ja","Nej")</f>
        <v>Nej</v>
      </c>
      <c r="M29" s="14" t="str">
        <f>IF(Tabell4[[#This Row],[Berört kontor/bolag]]="Alla","Ja","Nej")</f>
        <v>Nej</v>
      </c>
    </row>
    <row r="30" spans="1:13" ht="38.25" x14ac:dyDescent="0.25">
      <c r="A30" s="12">
        <v>14</v>
      </c>
      <c r="B30" s="1" t="s">
        <v>7</v>
      </c>
      <c r="C30" s="1" t="s">
        <v>94</v>
      </c>
      <c r="D30" s="12" t="s">
        <v>162</v>
      </c>
      <c r="E30" s="12" t="s">
        <v>104</v>
      </c>
      <c r="F30" s="12" t="s">
        <v>162</v>
      </c>
      <c r="G30" s="12" t="s">
        <v>102</v>
      </c>
      <c r="H30" s="13"/>
      <c r="I30" s="13"/>
      <c r="J30" s="13"/>
      <c r="K30" s="13" t="s">
        <v>103</v>
      </c>
      <c r="L30" s="14" t="str">
        <f>IF(Tabell4[[#This Row],[Berörd nämnd/styrelse]]="Alla","Ja","Nej")</f>
        <v>Ja</v>
      </c>
      <c r="M30" s="14" t="str">
        <f>IF(Tabell4[[#This Row],[Berört kontor/bolag]]="Alla","Ja","Nej")</f>
        <v>Ja</v>
      </c>
    </row>
    <row r="31" spans="1:13" ht="25.5" x14ac:dyDescent="0.25">
      <c r="A31" s="12">
        <v>15</v>
      </c>
      <c r="B31" s="1" t="s">
        <v>7</v>
      </c>
      <c r="C31" s="1" t="s">
        <v>14</v>
      </c>
      <c r="D31" s="12" t="s">
        <v>120</v>
      </c>
      <c r="E31" s="12" t="s">
        <v>120</v>
      </c>
      <c r="F31" s="12" t="s">
        <v>120</v>
      </c>
      <c r="G31" s="12" t="s">
        <v>120</v>
      </c>
      <c r="H31" s="13"/>
      <c r="I31" s="13" t="s">
        <v>103</v>
      </c>
      <c r="J31" s="13"/>
      <c r="K31" s="13"/>
      <c r="L31" s="14" t="str">
        <f>IF(Tabell4[[#This Row],[Berörd nämnd/styrelse]]="Alla","Ja","Nej")</f>
        <v>Nej</v>
      </c>
      <c r="M31" s="14" t="str">
        <f>IF(Tabell4[[#This Row],[Berört kontor/bolag]]="Alla","Ja","Nej")</f>
        <v>Nej</v>
      </c>
    </row>
    <row r="32" spans="1:13" ht="25.5" x14ac:dyDescent="0.25">
      <c r="A32" s="12">
        <v>16</v>
      </c>
      <c r="B32" s="1" t="s">
        <v>7</v>
      </c>
      <c r="C32" s="1" t="s">
        <v>15</v>
      </c>
      <c r="D32" s="12" t="s">
        <v>220</v>
      </c>
      <c r="E32" s="12" t="s">
        <v>104</v>
      </c>
      <c r="F32" s="12" t="s">
        <v>221</v>
      </c>
      <c r="G32" s="12" t="s">
        <v>118</v>
      </c>
      <c r="H32" s="13"/>
      <c r="I32" s="13"/>
      <c r="J32" s="13" t="s">
        <v>103</v>
      </c>
      <c r="K32" s="13"/>
      <c r="L32" s="14" t="str">
        <f>IF(Tabell4[[#This Row],[Berörd nämnd/styrelse]]="Alla","Ja","Nej")</f>
        <v>Nej</v>
      </c>
      <c r="M32" s="14" t="str">
        <f>IF(Tabell4[[#This Row],[Berört kontor/bolag]]="Alla","Ja","Nej")</f>
        <v>Nej</v>
      </c>
    </row>
    <row r="33" spans="1:13" ht="57" customHeight="1" x14ac:dyDescent="0.25">
      <c r="A33" s="12">
        <v>17</v>
      </c>
      <c r="B33" s="1" t="s">
        <v>7</v>
      </c>
      <c r="C33" s="1" t="s">
        <v>16</v>
      </c>
      <c r="D33" s="12" t="s">
        <v>162</v>
      </c>
      <c r="E33" s="12" t="s">
        <v>104</v>
      </c>
      <c r="F33" s="12" t="s">
        <v>162</v>
      </c>
      <c r="G33" s="12" t="s">
        <v>118</v>
      </c>
      <c r="H33" s="13" t="s">
        <v>103</v>
      </c>
      <c r="I33" s="13"/>
      <c r="J33" s="13"/>
      <c r="K33" s="13"/>
      <c r="L33" s="14" t="str">
        <f>IF(Tabell4[[#This Row],[Berörd nämnd/styrelse]]="Alla","Ja","Nej")</f>
        <v>Ja</v>
      </c>
      <c r="M33" s="14" t="str">
        <f>IF(Tabell4[[#This Row],[Berört kontor/bolag]]="Alla","Ja","Nej")</f>
        <v>Ja</v>
      </c>
    </row>
    <row r="34" spans="1:13" ht="68.25" customHeight="1" x14ac:dyDescent="0.25">
      <c r="A34" s="12">
        <v>18</v>
      </c>
      <c r="B34" s="1" t="s">
        <v>7</v>
      </c>
      <c r="C34" s="1" t="s">
        <v>100</v>
      </c>
      <c r="D34" s="12" t="s">
        <v>183</v>
      </c>
      <c r="E34" s="12" t="s">
        <v>104</v>
      </c>
      <c r="F34" s="12" t="s">
        <v>102</v>
      </c>
      <c r="G34" s="12" t="s">
        <v>102</v>
      </c>
      <c r="H34" s="13"/>
      <c r="I34" s="13"/>
      <c r="J34" s="13"/>
      <c r="K34" s="13" t="s">
        <v>103</v>
      </c>
      <c r="L34" s="14" t="str">
        <f>IF(Tabell4[[#This Row],[Berörd nämnd/styrelse]]="Alla","Ja","Nej")</f>
        <v>Nej</v>
      </c>
      <c r="M34" s="14" t="str">
        <f>IF(Tabell4[[#This Row],[Berört kontor/bolag]]="Alla","Ja","Nej")</f>
        <v>Nej</v>
      </c>
    </row>
    <row r="35" spans="1:13" ht="25.5" x14ac:dyDescent="0.25">
      <c r="A35" s="12">
        <v>19</v>
      </c>
      <c r="B35" s="1" t="s">
        <v>7</v>
      </c>
      <c r="C35" s="1" t="s">
        <v>17</v>
      </c>
      <c r="D35" s="12" t="s">
        <v>162</v>
      </c>
      <c r="E35" s="12" t="s">
        <v>104</v>
      </c>
      <c r="F35" s="12" t="s">
        <v>162</v>
      </c>
      <c r="G35" s="12" t="s">
        <v>118</v>
      </c>
      <c r="H35" s="13"/>
      <c r="I35" s="13" t="s">
        <v>103</v>
      </c>
      <c r="J35" s="13"/>
      <c r="K35" s="13"/>
      <c r="L35" s="14" t="str">
        <f>IF(Tabell4[[#This Row],[Berörd nämnd/styrelse]]="Alla","Ja","Nej")</f>
        <v>Ja</v>
      </c>
      <c r="M35" s="14" t="str">
        <f>IF(Tabell4[[#This Row],[Berört kontor/bolag]]="Alla","Ja","Nej")</f>
        <v>Ja</v>
      </c>
    </row>
    <row r="36" spans="1:13" ht="25.5" x14ac:dyDescent="0.25">
      <c r="A36" s="12">
        <v>20</v>
      </c>
      <c r="B36" s="1" t="s">
        <v>18</v>
      </c>
      <c r="C36" s="1" t="s">
        <v>95</v>
      </c>
      <c r="D36" s="12" t="s">
        <v>141</v>
      </c>
      <c r="E36" s="12" t="s">
        <v>141</v>
      </c>
      <c r="F36" s="12" t="s">
        <v>142</v>
      </c>
      <c r="G36" s="12" t="s">
        <v>142</v>
      </c>
      <c r="H36" s="13"/>
      <c r="I36" s="13" t="s">
        <v>103</v>
      </c>
      <c r="J36" s="13"/>
      <c r="K36" s="13"/>
      <c r="L36" s="14" t="str">
        <f>IF(Tabell4[[#This Row],[Berörd nämnd/styrelse]]="Alla","Ja","Nej")</f>
        <v>Nej</v>
      </c>
      <c r="M36" s="14" t="str">
        <f>IF(Tabell4[[#This Row],[Berört kontor/bolag]]="Alla","Ja","Nej")</f>
        <v>Nej</v>
      </c>
    </row>
    <row r="37" spans="1:13" ht="25.5" x14ac:dyDescent="0.25">
      <c r="A37" s="12">
        <v>21</v>
      </c>
      <c r="B37" s="1" t="s">
        <v>18</v>
      </c>
      <c r="C37" s="1" t="s">
        <v>96</v>
      </c>
      <c r="D37" s="12" t="s">
        <v>162</v>
      </c>
      <c r="E37" s="12" t="s">
        <v>141</v>
      </c>
      <c r="F37" s="12" t="s">
        <v>162</v>
      </c>
      <c r="G37" s="12" t="s">
        <v>142</v>
      </c>
      <c r="H37" s="13" t="s">
        <v>103</v>
      </c>
      <c r="I37" s="13"/>
      <c r="J37" s="13"/>
      <c r="K37" s="13"/>
      <c r="L37" s="14" t="str">
        <f>IF(Tabell4[[#This Row],[Berörd nämnd/styrelse]]="Alla","Ja","Nej")</f>
        <v>Ja</v>
      </c>
      <c r="M37" s="14" t="str">
        <f>IF(Tabell4[[#This Row],[Berört kontor/bolag]]="Alla","Ja","Nej")</f>
        <v>Ja</v>
      </c>
    </row>
    <row r="38" spans="1:13" ht="51" x14ac:dyDescent="0.25">
      <c r="A38" s="12">
        <v>22</v>
      </c>
      <c r="B38" s="1" t="s">
        <v>18</v>
      </c>
      <c r="C38" s="1" t="s">
        <v>19</v>
      </c>
      <c r="D38" s="12" t="s">
        <v>162</v>
      </c>
      <c r="E38" s="12" t="s">
        <v>141</v>
      </c>
      <c r="F38" s="12" t="s">
        <v>162</v>
      </c>
      <c r="G38" s="12" t="s">
        <v>142</v>
      </c>
      <c r="H38" s="13" t="s">
        <v>103</v>
      </c>
      <c r="I38" s="13"/>
      <c r="J38" s="13"/>
      <c r="K38" s="13"/>
      <c r="L38" s="14" t="str">
        <f>IF(Tabell4[[#This Row],[Berörd nämnd/styrelse]]="Alla","Ja","Nej")</f>
        <v>Ja</v>
      </c>
      <c r="M38" s="14" t="str">
        <f>IF(Tabell4[[#This Row],[Berört kontor/bolag]]="Alla","Ja","Nej")</f>
        <v>Ja</v>
      </c>
    </row>
    <row r="39" spans="1:13" ht="25.5" x14ac:dyDescent="0.25">
      <c r="A39" s="12">
        <v>23</v>
      </c>
      <c r="B39" s="1" t="s">
        <v>18</v>
      </c>
      <c r="C39" s="1" t="s">
        <v>20</v>
      </c>
      <c r="D39" s="12" t="s">
        <v>176</v>
      </c>
      <c r="E39" s="12" t="s">
        <v>141</v>
      </c>
      <c r="F39" s="12" t="s">
        <v>180</v>
      </c>
      <c r="G39" s="12" t="s">
        <v>142</v>
      </c>
      <c r="H39" s="13"/>
      <c r="I39" s="13" t="s">
        <v>103</v>
      </c>
      <c r="J39" s="13"/>
      <c r="K39" s="13"/>
      <c r="L39" s="14" t="str">
        <f>IF(Tabell4[[#This Row],[Berörd nämnd/styrelse]]="Alla","Ja","Nej")</f>
        <v>Nej</v>
      </c>
      <c r="M39" s="14" t="str">
        <f>IF(Tabell4[[#This Row],[Berört kontor/bolag]]="Alla","Ja","Nej")</f>
        <v>Nej</v>
      </c>
    </row>
    <row r="40" spans="1:13" ht="25.5" x14ac:dyDescent="0.25">
      <c r="A40" s="12">
        <v>24</v>
      </c>
      <c r="B40" s="1" t="s">
        <v>18</v>
      </c>
      <c r="C40" s="1" t="s">
        <v>21</v>
      </c>
      <c r="D40" s="12" t="s">
        <v>141</v>
      </c>
      <c r="E40" s="12" t="s">
        <v>141</v>
      </c>
      <c r="F40" s="12" t="s">
        <v>141</v>
      </c>
      <c r="G40" s="12" t="s">
        <v>142</v>
      </c>
      <c r="H40" s="13"/>
      <c r="I40" s="13" t="s">
        <v>103</v>
      </c>
      <c r="J40" s="13"/>
      <c r="K40" s="13"/>
      <c r="L40" s="14" t="str">
        <f>IF(Tabell4[[#This Row],[Berörd nämnd/styrelse]]="Alla","Ja","Nej")</f>
        <v>Nej</v>
      </c>
      <c r="M40" s="14" t="str">
        <f>IF(Tabell4[[#This Row],[Berört kontor/bolag]]="Alla","Ja","Nej")</f>
        <v>Nej</v>
      </c>
    </row>
    <row r="41" spans="1:13" ht="25.5" x14ac:dyDescent="0.25">
      <c r="A41" s="12">
        <v>25</v>
      </c>
      <c r="B41" s="1" t="s">
        <v>18</v>
      </c>
      <c r="C41" s="1" t="s">
        <v>22</v>
      </c>
      <c r="D41" s="12" t="s">
        <v>141</v>
      </c>
      <c r="E41" s="12" t="s">
        <v>141</v>
      </c>
      <c r="F41" s="12" t="s">
        <v>142</v>
      </c>
      <c r="G41" s="12" t="s">
        <v>142</v>
      </c>
      <c r="H41" s="13"/>
      <c r="I41" s="13" t="s">
        <v>103</v>
      </c>
      <c r="J41" s="13"/>
      <c r="K41" s="13"/>
      <c r="L41" s="14" t="str">
        <f>IF(Tabell4[[#This Row],[Berörd nämnd/styrelse]]="Alla","Ja","Nej")</f>
        <v>Nej</v>
      </c>
      <c r="M41" s="14" t="str">
        <f>IF(Tabell4[[#This Row],[Berört kontor/bolag]]="Alla","Ja","Nej")</f>
        <v>Nej</v>
      </c>
    </row>
    <row r="42" spans="1:13" ht="63.75" x14ac:dyDescent="0.25">
      <c r="A42" s="12">
        <v>26</v>
      </c>
      <c r="B42" s="1" t="s">
        <v>23</v>
      </c>
      <c r="C42" s="1" t="s">
        <v>200</v>
      </c>
      <c r="D42" s="12" t="s">
        <v>202</v>
      </c>
      <c r="E42" s="12" t="s">
        <v>202</v>
      </c>
      <c r="F42" s="12" t="s">
        <v>121</v>
      </c>
      <c r="G42" s="12" t="s">
        <v>121</v>
      </c>
      <c r="H42" s="13"/>
      <c r="I42" s="13" t="s">
        <v>103</v>
      </c>
      <c r="J42" s="13"/>
      <c r="K42" s="13"/>
      <c r="L42" s="14" t="str">
        <f>IF(Tabell4[[#This Row],[Berörd nämnd/styrelse]]="Alla","Ja","Nej")</f>
        <v>Nej</v>
      </c>
      <c r="M42" s="14" t="str">
        <f>IF(Tabell4[[#This Row],[Berört kontor/bolag]]="Alla","Ja","Nej")</f>
        <v>Nej</v>
      </c>
    </row>
    <row r="43" spans="1:13" ht="38.25" x14ac:dyDescent="0.25">
      <c r="A43" s="12">
        <v>27</v>
      </c>
      <c r="B43" s="1" t="s">
        <v>23</v>
      </c>
      <c r="C43" s="1" t="s">
        <v>24</v>
      </c>
      <c r="D43" s="12" t="s">
        <v>202</v>
      </c>
      <c r="E43" s="12" t="s">
        <v>202</v>
      </c>
      <c r="F43" s="12" t="s">
        <v>121</v>
      </c>
      <c r="G43" s="12" t="s">
        <v>121</v>
      </c>
      <c r="H43" s="13"/>
      <c r="I43" s="13" t="s">
        <v>103</v>
      </c>
      <c r="J43" s="13"/>
      <c r="K43" s="13"/>
      <c r="L43" s="14" t="str">
        <f>IF(Tabell4[[#This Row],[Berörd nämnd/styrelse]]="Alla","Ja","Nej")</f>
        <v>Nej</v>
      </c>
      <c r="M43" s="14" t="str">
        <f>IF(Tabell4[[#This Row],[Berört kontor/bolag]]="Alla","Ja","Nej")</f>
        <v>Nej</v>
      </c>
    </row>
    <row r="44" spans="1:13" ht="38.25" x14ac:dyDescent="0.25">
      <c r="A44" s="12">
        <v>28</v>
      </c>
      <c r="B44" s="1" t="s">
        <v>23</v>
      </c>
      <c r="C44" s="1" t="s">
        <v>25</v>
      </c>
      <c r="D44" s="12" t="s">
        <v>202</v>
      </c>
      <c r="E44" s="12" t="s">
        <v>202</v>
      </c>
      <c r="F44" s="12" t="s">
        <v>121</v>
      </c>
      <c r="G44" s="12" t="s">
        <v>121</v>
      </c>
      <c r="H44" s="13"/>
      <c r="I44" s="13" t="s">
        <v>103</v>
      </c>
      <c r="J44" s="13"/>
      <c r="K44" s="13"/>
      <c r="L44" s="14" t="str">
        <f>IF(Tabell4[[#This Row],[Berörd nämnd/styrelse]]="Alla","Ja","Nej")</f>
        <v>Nej</v>
      </c>
      <c r="M44" s="14" t="str">
        <f>IF(Tabell4[[#This Row],[Berört kontor/bolag]]="Alla","Ja","Nej")</f>
        <v>Nej</v>
      </c>
    </row>
    <row r="45" spans="1:13" ht="38.25" x14ac:dyDescent="0.25">
      <c r="A45" s="12">
        <v>29</v>
      </c>
      <c r="B45" s="1" t="s">
        <v>23</v>
      </c>
      <c r="C45" s="1" t="s">
        <v>26</v>
      </c>
      <c r="D45" s="12" t="s">
        <v>202</v>
      </c>
      <c r="E45" s="12" t="s">
        <v>202</v>
      </c>
      <c r="F45" s="12" t="s">
        <v>121</v>
      </c>
      <c r="G45" s="12" t="s">
        <v>121</v>
      </c>
      <c r="H45" s="13"/>
      <c r="I45" s="13" t="s">
        <v>103</v>
      </c>
      <c r="J45" s="13"/>
      <c r="K45" s="13"/>
      <c r="L45" s="14" t="str">
        <f>IF(Tabell4[[#This Row],[Berörd nämnd/styrelse]]="Alla","Ja","Nej")</f>
        <v>Nej</v>
      </c>
      <c r="M45" s="14" t="str">
        <f>IF(Tabell4[[#This Row],[Berört kontor/bolag]]="Alla","Ja","Nej")</f>
        <v>Nej</v>
      </c>
    </row>
    <row r="46" spans="1:13" ht="38.25" x14ac:dyDescent="0.25">
      <c r="A46" s="12">
        <v>30</v>
      </c>
      <c r="B46" s="1" t="s">
        <v>23</v>
      </c>
      <c r="C46" s="1" t="s">
        <v>27</v>
      </c>
      <c r="D46" s="12" t="s">
        <v>202</v>
      </c>
      <c r="E46" s="12" t="s">
        <v>202</v>
      </c>
      <c r="F46" s="12" t="s">
        <v>121</v>
      </c>
      <c r="G46" s="12" t="s">
        <v>121</v>
      </c>
      <c r="H46" s="13"/>
      <c r="I46" s="13"/>
      <c r="J46" s="13" t="s">
        <v>103</v>
      </c>
      <c r="K46" s="13"/>
      <c r="L46" s="14" t="str">
        <f>IF(Tabell4[[#This Row],[Berörd nämnd/styrelse]]="Alla","Ja","Nej")</f>
        <v>Nej</v>
      </c>
      <c r="M46" s="14" t="str">
        <f>IF(Tabell4[[#This Row],[Berört kontor/bolag]]="Alla","Ja","Nej")</f>
        <v>Nej</v>
      </c>
    </row>
    <row r="47" spans="1:13" ht="38.25" x14ac:dyDescent="0.25">
      <c r="A47" s="12">
        <v>31</v>
      </c>
      <c r="B47" s="1" t="s">
        <v>23</v>
      </c>
      <c r="C47" s="1" t="s">
        <v>28</v>
      </c>
      <c r="D47" s="12" t="s">
        <v>202</v>
      </c>
      <c r="E47" s="12" t="s">
        <v>202</v>
      </c>
      <c r="F47" s="12" t="s">
        <v>121</v>
      </c>
      <c r="G47" s="12" t="s">
        <v>121</v>
      </c>
      <c r="H47" s="13"/>
      <c r="I47" s="13" t="s">
        <v>103</v>
      </c>
      <c r="J47" s="13"/>
      <c r="K47" s="13"/>
      <c r="L47" s="14" t="str">
        <f>IF(Tabell4[[#This Row],[Berörd nämnd/styrelse]]="Alla","Ja","Nej")</f>
        <v>Nej</v>
      </c>
      <c r="M47" s="14" t="str">
        <f>IF(Tabell4[[#This Row],[Berört kontor/bolag]]="Alla","Ja","Nej")</f>
        <v>Nej</v>
      </c>
    </row>
    <row r="48" spans="1:13" ht="43.5" customHeight="1" x14ac:dyDescent="0.25">
      <c r="A48" s="12">
        <v>32</v>
      </c>
      <c r="B48" s="1" t="s">
        <v>23</v>
      </c>
      <c r="C48" s="1" t="s">
        <v>29</v>
      </c>
      <c r="D48" s="12" t="s">
        <v>202</v>
      </c>
      <c r="E48" s="12" t="s">
        <v>202</v>
      </c>
      <c r="F48" s="12" t="s">
        <v>121</v>
      </c>
      <c r="G48" s="12" t="s">
        <v>121</v>
      </c>
      <c r="H48" s="13"/>
      <c r="I48" s="13" t="s">
        <v>103</v>
      </c>
      <c r="J48" s="13"/>
      <c r="K48" s="13"/>
      <c r="L48" s="14" t="str">
        <f>IF(Tabell4[[#This Row],[Berörd nämnd/styrelse]]="Alla","Ja","Nej")</f>
        <v>Nej</v>
      </c>
      <c r="M48" s="14" t="str">
        <f>IF(Tabell4[[#This Row],[Berört kontor/bolag]]="Alla","Ja","Nej")</f>
        <v>Nej</v>
      </c>
    </row>
    <row r="49" spans="1:13" ht="38.25" x14ac:dyDescent="0.25">
      <c r="A49" s="12">
        <v>33</v>
      </c>
      <c r="B49" s="1" t="s">
        <v>23</v>
      </c>
      <c r="C49" s="1" t="s">
        <v>30</v>
      </c>
      <c r="D49" s="12" t="s">
        <v>222</v>
      </c>
      <c r="E49" s="12" t="s">
        <v>104</v>
      </c>
      <c r="F49" s="12" t="s">
        <v>223</v>
      </c>
      <c r="G49" s="12" t="s">
        <v>118</v>
      </c>
      <c r="H49" s="13"/>
      <c r="I49" s="13" t="s">
        <v>103</v>
      </c>
      <c r="J49" s="13"/>
      <c r="K49" s="13"/>
      <c r="L49" s="14" t="str">
        <f>IF(Tabell4[[#This Row],[Berörd nämnd/styrelse]]="Alla","Ja","Nej")</f>
        <v>Nej</v>
      </c>
      <c r="M49" s="14" t="str">
        <f>IF(Tabell4[[#This Row],[Berört kontor/bolag]]="Alla","Ja","Nej")</f>
        <v>Nej</v>
      </c>
    </row>
    <row r="50" spans="1:13" ht="51" x14ac:dyDescent="0.25">
      <c r="A50" s="12">
        <v>34</v>
      </c>
      <c r="B50" s="1" t="s">
        <v>23</v>
      </c>
      <c r="C50" s="1" t="s">
        <v>31</v>
      </c>
      <c r="D50" s="12" t="s">
        <v>202</v>
      </c>
      <c r="E50" s="12" t="s">
        <v>202</v>
      </c>
      <c r="F50" s="12" t="s">
        <v>121</v>
      </c>
      <c r="G50" s="12" t="s">
        <v>121</v>
      </c>
      <c r="H50" s="13"/>
      <c r="I50" s="13"/>
      <c r="J50" s="13"/>
      <c r="K50" s="13" t="s">
        <v>103</v>
      </c>
      <c r="L50" s="14" t="str">
        <f>IF(Tabell4[[#This Row],[Berörd nämnd/styrelse]]="Alla","Ja","Nej")</f>
        <v>Nej</v>
      </c>
      <c r="M50" s="14" t="str">
        <f>IF(Tabell4[[#This Row],[Berört kontor/bolag]]="Alla","Ja","Nej")</f>
        <v>Nej</v>
      </c>
    </row>
    <row r="51" spans="1:13" ht="57.75" customHeight="1" x14ac:dyDescent="0.25">
      <c r="A51" s="12">
        <v>35</v>
      </c>
      <c r="B51" s="1" t="s">
        <v>23</v>
      </c>
      <c r="C51" s="1" t="s">
        <v>32</v>
      </c>
      <c r="D51" s="12" t="s">
        <v>202</v>
      </c>
      <c r="E51" s="12" t="s">
        <v>202</v>
      </c>
      <c r="F51" s="12" t="s">
        <v>121</v>
      </c>
      <c r="G51" s="12" t="s">
        <v>121</v>
      </c>
      <c r="H51" s="13"/>
      <c r="I51" s="13" t="s">
        <v>103</v>
      </c>
      <c r="J51" s="13"/>
      <c r="K51" s="13"/>
      <c r="L51" s="14" t="str">
        <f>IF(Tabell4[[#This Row],[Berörd nämnd/styrelse]]="Alla","Ja","Nej")</f>
        <v>Nej</v>
      </c>
      <c r="M51" s="14" t="str">
        <f>IF(Tabell4[[#This Row],[Berört kontor/bolag]]="Alla","Ja","Nej")</f>
        <v>Nej</v>
      </c>
    </row>
    <row r="52" spans="1:13" ht="38.25" x14ac:dyDescent="0.25">
      <c r="A52" s="12">
        <v>36</v>
      </c>
      <c r="B52" s="1" t="s">
        <v>23</v>
      </c>
      <c r="C52" s="1" t="s">
        <v>33</v>
      </c>
      <c r="D52" s="12" t="s">
        <v>204</v>
      </c>
      <c r="E52" s="12" t="s">
        <v>202</v>
      </c>
      <c r="F52" s="12" t="s">
        <v>164</v>
      </c>
      <c r="G52" s="12" t="s">
        <v>121</v>
      </c>
      <c r="H52" s="13"/>
      <c r="I52" s="13" t="s">
        <v>103</v>
      </c>
      <c r="J52" s="13"/>
      <c r="K52" s="13"/>
      <c r="L52" s="14" t="str">
        <f>IF(Tabell4[[#This Row],[Berörd nämnd/styrelse]]="Alla","Ja","Nej")</f>
        <v>Nej</v>
      </c>
      <c r="M52" s="14" t="str">
        <f>IF(Tabell4[[#This Row],[Berört kontor/bolag]]="Alla","Ja","Nej")</f>
        <v>Nej</v>
      </c>
    </row>
    <row r="53" spans="1:13" ht="68.25" customHeight="1" x14ac:dyDescent="0.25">
      <c r="A53" s="12">
        <v>37</v>
      </c>
      <c r="B53" s="1" t="s">
        <v>23</v>
      </c>
      <c r="C53" s="1" t="s">
        <v>34</v>
      </c>
      <c r="D53" s="12" t="s">
        <v>202</v>
      </c>
      <c r="E53" s="12" t="s">
        <v>202</v>
      </c>
      <c r="F53" s="12" t="s">
        <v>121</v>
      </c>
      <c r="G53" s="12" t="s">
        <v>121</v>
      </c>
      <c r="H53" s="13"/>
      <c r="I53" s="13" t="s">
        <v>103</v>
      </c>
      <c r="J53" s="13"/>
      <c r="K53" s="13"/>
      <c r="L53" s="14" t="str">
        <f>IF(Tabell4[[#This Row],[Berörd nämnd/styrelse]]="Alla","Ja","Nej")</f>
        <v>Nej</v>
      </c>
      <c r="M53" s="14" t="str">
        <f>IF(Tabell4[[#This Row],[Berört kontor/bolag]]="Alla","Ja","Nej")</f>
        <v>Nej</v>
      </c>
    </row>
    <row r="54" spans="1:13" ht="43.5" customHeight="1" x14ac:dyDescent="0.25">
      <c r="A54" s="12">
        <v>38</v>
      </c>
      <c r="B54" s="1" t="s">
        <v>35</v>
      </c>
      <c r="C54" s="1" t="s">
        <v>201</v>
      </c>
      <c r="D54" s="12" t="s">
        <v>203</v>
      </c>
      <c r="E54" s="12" t="s">
        <v>104</v>
      </c>
      <c r="F54" s="12" t="s">
        <v>186</v>
      </c>
      <c r="G54" s="12" t="s">
        <v>118</v>
      </c>
      <c r="H54" s="13"/>
      <c r="I54" s="13"/>
      <c r="J54" s="13" t="s">
        <v>103</v>
      </c>
      <c r="K54" s="13"/>
      <c r="L54" s="14" t="str">
        <f>IF(Tabell4[[#This Row],[Berörd nämnd/styrelse]]="Alla","Ja","Nej")</f>
        <v>Nej</v>
      </c>
      <c r="M54" s="14" t="str">
        <f>IF(Tabell4[[#This Row],[Berört kontor/bolag]]="Alla","Ja","Nej")</f>
        <v>Nej</v>
      </c>
    </row>
    <row r="55" spans="1:13" x14ac:dyDescent="0.25">
      <c r="A55" s="12">
        <v>39</v>
      </c>
      <c r="B55" s="1" t="s">
        <v>35</v>
      </c>
      <c r="C55" s="1" t="s">
        <v>36</v>
      </c>
      <c r="D55" s="12" t="s">
        <v>104</v>
      </c>
      <c r="E55" s="12" t="s">
        <v>104</v>
      </c>
      <c r="F55" s="12" t="s">
        <v>118</v>
      </c>
      <c r="G55" s="12" t="s">
        <v>118</v>
      </c>
      <c r="H55" s="13"/>
      <c r="I55" s="13"/>
      <c r="J55" s="13" t="s">
        <v>103</v>
      </c>
      <c r="K55" s="13"/>
      <c r="L55" s="14" t="str">
        <f>IF(Tabell4[[#This Row],[Berörd nämnd/styrelse]]="Alla","Ja","Nej")</f>
        <v>Nej</v>
      </c>
      <c r="M55" s="14" t="str">
        <f>IF(Tabell4[[#This Row],[Berört kontor/bolag]]="Alla","Ja","Nej")</f>
        <v>Nej</v>
      </c>
    </row>
    <row r="56" spans="1:13" ht="25.5" x14ac:dyDescent="0.25">
      <c r="A56" s="12">
        <v>40</v>
      </c>
      <c r="B56" s="1" t="s">
        <v>35</v>
      </c>
      <c r="C56" s="1" t="s">
        <v>37</v>
      </c>
      <c r="D56" s="12" t="s">
        <v>104</v>
      </c>
      <c r="E56" s="12" t="s">
        <v>104</v>
      </c>
      <c r="F56" s="12" t="s">
        <v>118</v>
      </c>
      <c r="G56" s="12" t="s">
        <v>118</v>
      </c>
      <c r="H56" s="13"/>
      <c r="I56" s="13"/>
      <c r="J56" s="13" t="s">
        <v>103</v>
      </c>
      <c r="K56" s="13"/>
      <c r="L56" s="14" t="str">
        <f>IF(Tabell4[[#This Row],[Berörd nämnd/styrelse]]="Alla","Ja","Nej")</f>
        <v>Nej</v>
      </c>
      <c r="M56" s="14" t="str">
        <f>IF(Tabell4[[#This Row],[Berört kontor/bolag]]="Alla","Ja","Nej")</f>
        <v>Nej</v>
      </c>
    </row>
    <row r="57" spans="1:13" ht="25.5" x14ac:dyDescent="0.25">
      <c r="A57" s="12">
        <v>41</v>
      </c>
      <c r="B57" s="1" t="s">
        <v>35</v>
      </c>
      <c r="C57" s="1" t="s">
        <v>38</v>
      </c>
      <c r="D57" s="12" t="s">
        <v>162</v>
      </c>
      <c r="E57" s="12" t="s">
        <v>104</v>
      </c>
      <c r="F57" s="12" t="s">
        <v>162</v>
      </c>
      <c r="G57" s="12" t="s">
        <v>118</v>
      </c>
      <c r="H57" s="13"/>
      <c r="I57" s="13"/>
      <c r="J57" s="13" t="s">
        <v>103</v>
      </c>
      <c r="K57" s="13"/>
      <c r="L57" s="14" t="str">
        <f>IF(Tabell4[[#This Row],[Berörd nämnd/styrelse]]="Alla","Ja","Nej")</f>
        <v>Ja</v>
      </c>
      <c r="M57" s="14" t="str">
        <f>IF(Tabell4[[#This Row],[Berört kontor/bolag]]="Alla","Ja","Nej")</f>
        <v>Ja</v>
      </c>
    </row>
    <row r="58" spans="1:13" ht="38.25" x14ac:dyDescent="0.25">
      <c r="A58" s="12">
        <v>42</v>
      </c>
      <c r="B58" s="1" t="s">
        <v>35</v>
      </c>
      <c r="C58" s="1" t="s">
        <v>98</v>
      </c>
      <c r="D58" s="12" t="s">
        <v>104</v>
      </c>
      <c r="E58" s="12" t="s">
        <v>104</v>
      </c>
      <c r="F58" s="12" t="s">
        <v>221</v>
      </c>
      <c r="G58" s="12" t="s">
        <v>118</v>
      </c>
      <c r="H58" s="13"/>
      <c r="I58" s="13" t="s">
        <v>103</v>
      </c>
      <c r="J58" s="13"/>
      <c r="K58" s="13"/>
      <c r="L58" s="14" t="str">
        <f>IF(Tabell4[[#This Row],[Berörd nämnd/styrelse]]="Alla","Ja","Nej")</f>
        <v>Nej</v>
      </c>
      <c r="M58" s="14" t="str">
        <f>IF(Tabell4[[#This Row],[Berört kontor/bolag]]="Alla","Ja","Nej")</f>
        <v>Nej</v>
      </c>
    </row>
    <row r="59" spans="1:13" ht="38.25" x14ac:dyDescent="0.25">
      <c r="A59" s="12">
        <v>43</v>
      </c>
      <c r="B59" s="1" t="s">
        <v>35</v>
      </c>
      <c r="C59" s="1" t="s">
        <v>39</v>
      </c>
      <c r="D59" s="12" t="s">
        <v>106</v>
      </c>
      <c r="E59" s="12" t="s">
        <v>106</v>
      </c>
      <c r="F59" s="12" t="s">
        <v>224</v>
      </c>
      <c r="G59" s="12" t="s">
        <v>102</v>
      </c>
      <c r="H59" s="13"/>
      <c r="I59" s="13"/>
      <c r="J59" s="13" t="s">
        <v>103</v>
      </c>
      <c r="K59" s="13"/>
      <c r="L59" s="14" t="str">
        <f>IF(Tabell4[[#This Row],[Berörd nämnd/styrelse]]="Alla","Ja","Nej")</f>
        <v>Nej</v>
      </c>
      <c r="M59" s="14" t="str">
        <f>IF(Tabell4[[#This Row],[Berört kontor/bolag]]="Alla","Ja","Nej")</f>
        <v>Nej</v>
      </c>
    </row>
    <row r="60" spans="1:13" ht="25.5" x14ac:dyDescent="0.25">
      <c r="A60" s="12">
        <v>44</v>
      </c>
      <c r="B60" s="1" t="s">
        <v>40</v>
      </c>
      <c r="C60" s="1" t="s">
        <v>41</v>
      </c>
      <c r="D60" s="12" t="s">
        <v>111</v>
      </c>
      <c r="E60" s="12" t="s">
        <v>111</v>
      </c>
      <c r="F60" s="12" t="s">
        <v>124</v>
      </c>
      <c r="G60" s="12" t="s">
        <v>124</v>
      </c>
      <c r="H60" s="13"/>
      <c r="I60" s="13"/>
      <c r="J60" s="13" t="s">
        <v>103</v>
      </c>
      <c r="K60" s="13"/>
      <c r="L60" s="14" t="str">
        <f>IF(Tabell4[[#This Row],[Berörd nämnd/styrelse]]="Alla","Ja","Nej")</f>
        <v>Nej</v>
      </c>
      <c r="M60" s="14" t="str">
        <f>IF(Tabell4[[#This Row],[Berört kontor/bolag]]="Alla","Ja","Nej")</f>
        <v>Nej</v>
      </c>
    </row>
    <row r="61" spans="1:13" ht="38.25" x14ac:dyDescent="0.25">
      <c r="A61" s="12">
        <v>45</v>
      </c>
      <c r="B61" s="1" t="s">
        <v>40</v>
      </c>
      <c r="C61" s="1" t="s">
        <v>42</v>
      </c>
      <c r="D61" s="12" t="s">
        <v>111</v>
      </c>
      <c r="E61" s="12" t="s">
        <v>111</v>
      </c>
      <c r="F61" s="12" t="s">
        <v>124</v>
      </c>
      <c r="G61" s="12" t="s">
        <v>124</v>
      </c>
      <c r="H61" s="13"/>
      <c r="I61" s="13" t="s">
        <v>103</v>
      </c>
      <c r="J61" s="13"/>
      <c r="K61" s="13"/>
      <c r="L61" s="14" t="str">
        <f>IF(Tabell4[[#This Row],[Berörd nämnd/styrelse]]="Alla","Ja","Nej")</f>
        <v>Nej</v>
      </c>
      <c r="M61" s="14" t="str">
        <f>IF(Tabell4[[#This Row],[Berört kontor/bolag]]="Alla","Ja","Nej")</f>
        <v>Nej</v>
      </c>
    </row>
    <row r="62" spans="1:13" ht="25.5" x14ac:dyDescent="0.25">
      <c r="A62" s="12">
        <v>46</v>
      </c>
      <c r="B62" s="1" t="s">
        <v>40</v>
      </c>
      <c r="C62" s="1" t="s">
        <v>43</v>
      </c>
      <c r="D62" s="12" t="s">
        <v>111</v>
      </c>
      <c r="E62" s="12" t="s">
        <v>111</v>
      </c>
      <c r="F62" s="12" t="s">
        <v>124</v>
      </c>
      <c r="G62" s="12" t="s">
        <v>124</v>
      </c>
      <c r="H62" s="13"/>
      <c r="I62" s="13" t="s">
        <v>103</v>
      </c>
      <c r="J62" s="13"/>
      <c r="K62" s="13"/>
      <c r="L62" s="14" t="str">
        <f>IF(Tabell4[[#This Row],[Berörd nämnd/styrelse]]="Alla","Ja","Nej")</f>
        <v>Nej</v>
      </c>
      <c r="M62" s="14" t="str">
        <f>IF(Tabell4[[#This Row],[Berört kontor/bolag]]="Alla","Ja","Nej")</f>
        <v>Nej</v>
      </c>
    </row>
    <row r="63" spans="1:13" ht="25.5" x14ac:dyDescent="0.25">
      <c r="A63" s="12">
        <v>47</v>
      </c>
      <c r="B63" s="1" t="s">
        <v>40</v>
      </c>
      <c r="C63" s="1" t="s">
        <v>44</v>
      </c>
      <c r="D63" s="12" t="s">
        <v>111</v>
      </c>
      <c r="E63" s="12" t="s">
        <v>111</v>
      </c>
      <c r="F63" s="12" t="s">
        <v>124</v>
      </c>
      <c r="G63" s="12" t="s">
        <v>124</v>
      </c>
      <c r="H63" s="13"/>
      <c r="I63" s="13" t="s">
        <v>103</v>
      </c>
      <c r="J63" s="13"/>
      <c r="K63" s="13"/>
      <c r="L63" s="14" t="str">
        <f>IF(Tabell4[[#This Row],[Berörd nämnd/styrelse]]="Alla","Ja","Nej")</f>
        <v>Nej</v>
      </c>
      <c r="M63" s="14" t="str">
        <f>IF(Tabell4[[#This Row],[Berört kontor/bolag]]="Alla","Ja","Nej")</f>
        <v>Nej</v>
      </c>
    </row>
    <row r="64" spans="1:13" ht="38.25" x14ac:dyDescent="0.25">
      <c r="A64" s="12">
        <v>48</v>
      </c>
      <c r="B64" s="1" t="s">
        <v>40</v>
      </c>
      <c r="C64" s="1" t="s">
        <v>167</v>
      </c>
      <c r="D64" s="12" t="s">
        <v>111</v>
      </c>
      <c r="E64" s="12" t="s">
        <v>111</v>
      </c>
      <c r="F64" s="12" t="s">
        <v>124</v>
      </c>
      <c r="G64" s="12" t="s">
        <v>124</v>
      </c>
      <c r="H64" s="13"/>
      <c r="I64" s="13" t="s">
        <v>103</v>
      </c>
      <c r="J64" s="13"/>
      <c r="K64" s="13"/>
      <c r="L64" s="14" t="str">
        <f>IF(Tabell4[[#This Row],[Berörd nämnd/styrelse]]="Alla","Ja","Nej")</f>
        <v>Nej</v>
      </c>
      <c r="M64" s="14" t="str">
        <f>IF(Tabell4[[#This Row],[Berört kontor/bolag]]="Alla","Ja","Nej")</f>
        <v>Nej</v>
      </c>
    </row>
    <row r="65" spans="1:13" ht="25.5" x14ac:dyDescent="0.25">
      <c r="A65" s="12">
        <v>49</v>
      </c>
      <c r="B65" s="1" t="s">
        <v>40</v>
      </c>
      <c r="C65" s="1" t="s">
        <v>97</v>
      </c>
      <c r="D65" s="12" t="s">
        <v>168</v>
      </c>
      <c r="E65" s="12" t="s">
        <v>111</v>
      </c>
      <c r="F65" s="12" t="s">
        <v>169</v>
      </c>
      <c r="G65" s="12" t="s">
        <v>124</v>
      </c>
      <c r="H65" s="13"/>
      <c r="I65" s="13" t="s">
        <v>103</v>
      </c>
      <c r="J65" s="13"/>
      <c r="K65" s="13"/>
      <c r="L65" s="14" t="str">
        <f>IF(Tabell4[[#This Row],[Berörd nämnd/styrelse]]="Alla","Ja","Nej")</f>
        <v>Nej</v>
      </c>
      <c r="M65" s="14" t="str">
        <f>IF(Tabell4[[#This Row],[Berört kontor/bolag]]="Alla","Ja","Nej")</f>
        <v>Nej</v>
      </c>
    </row>
    <row r="66" spans="1:13" ht="38.25" x14ac:dyDescent="0.25">
      <c r="A66" s="12">
        <v>50</v>
      </c>
      <c r="B66" s="1" t="s">
        <v>40</v>
      </c>
      <c r="C66" s="1" t="s">
        <v>45</v>
      </c>
      <c r="D66" s="12" t="s">
        <v>111</v>
      </c>
      <c r="E66" s="12" t="s">
        <v>111</v>
      </c>
      <c r="F66" s="12" t="s">
        <v>124</v>
      </c>
      <c r="G66" s="12" t="s">
        <v>124</v>
      </c>
      <c r="H66" s="13"/>
      <c r="I66" s="13" t="s">
        <v>103</v>
      </c>
      <c r="J66" s="13"/>
      <c r="K66" s="13"/>
      <c r="L66" s="14" t="str">
        <f>IF(Tabell4[[#This Row],[Berörd nämnd/styrelse]]="Alla","Ja","Nej")</f>
        <v>Nej</v>
      </c>
      <c r="M66" s="14" t="str">
        <f>IF(Tabell4[[#This Row],[Berört kontor/bolag]]="Alla","Ja","Nej")</f>
        <v>Nej</v>
      </c>
    </row>
    <row r="67" spans="1:13" ht="38.25" x14ac:dyDescent="0.25">
      <c r="A67" s="12">
        <v>51</v>
      </c>
      <c r="B67" s="1" t="s">
        <v>40</v>
      </c>
      <c r="C67" s="1" t="s">
        <v>46</v>
      </c>
      <c r="D67" s="12" t="s">
        <v>168</v>
      </c>
      <c r="E67" s="12" t="s">
        <v>104</v>
      </c>
      <c r="F67" s="12" t="s">
        <v>170</v>
      </c>
      <c r="G67" s="12" t="s">
        <v>118</v>
      </c>
      <c r="H67" s="13"/>
      <c r="I67" s="13" t="s">
        <v>103</v>
      </c>
      <c r="J67" s="13"/>
      <c r="K67" s="13"/>
      <c r="L67" s="14" t="str">
        <f>IF(Tabell4[[#This Row],[Berörd nämnd/styrelse]]="Alla","Ja","Nej")</f>
        <v>Nej</v>
      </c>
      <c r="M67" s="14" t="str">
        <f>IF(Tabell4[[#This Row],[Berört kontor/bolag]]="Alla","Ja","Nej")</f>
        <v>Nej</v>
      </c>
    </row>
    <row r="68" spans="1:13" ht="38.25" x14ac:dyDescent="0.25">
      <c r="A68" s="12">
        <v>52</v>
      </c>
      <c r="B68" s="1" t="s">
        <v>40</v>
      </c>
      <c r="C68" s="1" t="s">
        <v>47</v>
      </c>
      <c r="D68" s="12" t="s">
        <v>111</v>
      </c>
      <c r="E68" s="12" t="s">
        <v>111</v>
      </c>
      <c r="F68" s="12" t="s">
        <v>124</v>
      </c>
      <c r="G68" s="12" t="s">
        <v>124</v>
      </c>
      <c r="H68" s="13"/>
      <c r="I68" s="13" t="s">
        <v>103</v>
      </c>
      <c r="J68" s="13"/>
      <c r="K68" s="13"/>
      <c r="L68" s="14" t="str">
        <f>IF(Tabell4[[#This Row],[Berörd nämnd/styrelse]]="Alla","Ja","Nej")</f>
        <v>Nej</v>
      </c>
      <c r="M68" s="14" t="str">
        <f>IF(Tabell4[[#This Row],[Berört kontor/bolag]]="Alla","Ja","Nej")</f>
        <v>Nej</v>
      </c>
    </row>
    <row r="69" spans="1:13" ht="25.5" x14ac:dyDescent="0.25">
      <c r="A69" s="12">
        <v>53</v>
      </c>
      <c r="B69" s="1" t="s">
        <v>40</v>
      </c>
      <c r="C69" s="1" t="s">
        <v>48</v>
      </c>
      <c r="D69" s="12" t="s">
        <v>111</v>
      </c>
      <c r="E69" s="12" t="s">
        <v>111</v>
      </c>
      <c r="F69" s="12" t="s">
        <v>124</v>
      </c>
      <c r="G69" s="12" t="s">
        <v>124</v>
      </c>
      <c r="H69" s="13"/>
      <c r="I69" s="13" t="s">
        <v>103</v>
      </c>
      <c r="J69" s="13"/>
      <c r="K69" s="13"/>
      <c r="L69" s="14" t="str">
        <f>IF(Tabell4[[#This Row],[Berörd nämnd/styrelse]]="Alla","Ja","Nej")</f>
        <v>Nej</v>
      </c>
      <c r="M69" s="14" t="str">
        <f>IF(Tabell4[[#This Row],[Berört kontor/bolag]]="Alla","Ja","Nej")</f>
        <v>Nej</v>
      </c>
    </row>
    <row r="70" spans="1:13" ht="25.5" x14ac:dyDescent="0.25">
      <c r="A70" s="12">
        <v>54</v>
      </c>
      <c r="B70" s="1" t="s">
        <v>40</v>
      </c>
      <c r="C70" s="1" t="s">
        <v>49</v>
      </c>
      <c r="D70" s="12" t="s">
        <v>165</v>
      </c>
      <c r="E70" s="12" t="s">
        <v>111</v>
      </c>
      <c r="F70" s="12" t="s">
        <v>166</v>
      </c>
      <c r="G70" s="12" t="s">
        <v>124</v>
      </c>
      <c r="H70" s="13"/>
      <c r="I70" s="13" t="s">
        <v>103</v>
      </c>
      <c r="J70" s="13"/>
      <c r="K70" s="13"/>
      <c r="L70" s="14" t="str">
        <f>IF(Tabell4[[#This Row],[Berörd nämnd/styrelse]]="Alla","Ja","Nej")</f>
        <v>Nej</v>
      </c>
      <c r="M70" s="14" t="str">
        <f>IF(Tabell4[[#This Row],[Berört kontor/bolag]]="Alla","Ja","Nej")</f>
        <v>Nej</v>
      </c>
    </row>
    <row r="71" spans="1:13" ht="25.5" x14ac:dyDescent="0.25">
      <c r="A71" s="12">
        <v>55</v>
      </c>
      <c r="B71" s="1" t="s">
        <v>50</v>
      </c>
      <c r="C71" s="1" t="s">
        <v>51</v>
      </c>
      <c r="D71" s="12" t="s">
        <v>115</v>
      </c>
      <c r="E71" s="12" t="s">
        <v>115</v>
      </c>
      <c r="F71" s="12" t="s">
        <v>125</v>
      </c>
      <c r="G71" s="12" t="s">
        <v>125</v>
      </c>
      <c r="H71" s="13"/>
      <c r="I71" s="13" t="s">
        <v>103</v>
      </c>
      <c r="J71" s="13"/>
      <c r="K71" s="13"/>
      <c r="L71" s="14" t="str">
        <f>IF(Tabell4[[#This Row],[Berörd nämnd/styrelse]]="Alla","Ja","Nej")</f>
        <v>Nej</v>
      </c>
      <c r="M71" s="14" t="str">
        <f>IF(Tabell4[[#This Row],[Berört kontor/bolag]]="Alla","Ja","Nej")</f>
        <v>Nej</v>
      </c>
    </row>
    <row r="72" spans="1:13" ht="51" x14ac:dyDescent="0.25">
      <c r="A72" s="12">
        <v>56</v>
      </c>
      <c r="B72" s="1" t="s">
        <v>50</v>
      </c>
      <c r="C72" s="1" t="s">
        <v>52</v>
      </c>
      <c r="D72" s="12" t="s">
        <v>115</v>
      </c>
      <c r="E72" s="12" t="s">
        <v>115</v>
      </c>
      <c r="F72" s="12" t="s">
        <v>125</v>
      </c>
      <c r="G72" s="12" t="s">
        <v>125</v>
      </c>
      <c r="H72" s="13"/>
      <c r="I72" s="13" t="s">
        <v>103</v>
      </c>
      <c r="J72" s="13"/>
      <c r="K72" s="13"/>
      <c r="L72" s="14" t="str">
        <f>IF(Tabell4[[#This Row],[Berörd nämnd/styrelse]]="Alla","Ja","Nej")</f>
        <v>Nej</v>
      </c>
      <c r="M72" s="14" t="str">
        <f>IF(Tabell4[[#This Row],[Berört kontor/bolag]]="Alla","Ja","Nej")</f>
        <v>Nej</v>
      </c>
    </row>
    <row r="73" spans="1:13" ht="38.25" x14ac:dyDescent="0.25">
      <c r="A73" s="12">
        <v>57</v>
      </c>
      <c r="B73" s="1" t="s">
        <v>50</v>
      </c>
      <c r="C73" s="1" t="s">
        <v>53</v>
      </c>
      <c r="D73" s="12" t="s">
        <v>115</v>
      </c>
      <c r="E73" s="12" t="s">
        <v>115</v>
      </c>
      <c r="F73" s="12" t="s">
        <v>125</v>
      </c>
      <c r="G73" s="12" t="s">
        <v>125</v>
      </c>
      <c r="H73" s="13"/>
      <c r="I73" s="13" t="s">
        <v>103</v>
      </c>
      <c r="J73" s="13"/>
      <c r="K73" s="13"/>
      <c r="L73" s="14" t="str">
        <f>IF(Tabell4[[#This Row],[Berörd nämnd/styrelse]]="Alla","Ja","Nej")</f>
        <v>Nej</v>
      </c>
      <c r="M73" s="14" t="str">
        <f>IF(Tabell4[[#This Row],[Berört kontor/bolag]]="Alla","Ja","Nej")</f>
        <v>Nej</v>
      </c>
    </row>
    <row r="74" spans="1:13" ht="25.5" x14ac:dyDescent="0.25">
      <c r="A74" s="12">
        <v>58</v>
      </c>
      <c r="B74" s="1" t="s">
        <v>50</v>
      </c>
      <c r="C74" s="1" t="s">
        <v>54</v>
      </c>
      <c r="D74" s="12" t="s">
        <v>115</v>
      </c>
      <c r="E74" s="12" t="s">
        <v>115</v>
      </c>
      <c r="F74" s="12" t="s">
        <v>125</v>
      </c>
      <c r="G74" s="12" t="s">
        <v>125</v>
      </c>
      <c r="H74" s="13"/>
      <c r="I74" s="13" t="s">
        <v>103</v>
      </c>
      <c r="J74" s="13"/>
      <c r="K74" s="13"/>
      <c r="L74" s="14" t="str">
        <f>IF(Tabell4[[#This Row],[Berörd nämnd/styrelse]]="Alla","Ja","Nej")</f>
        <v>Nej</v>
      </c>
      <c r="M74" s="14" t="str">
        <f>IF(Tabell4[[#This Row],[Berört kontor/bolag]]="Alla","Ja","Nej")</f>
        <v>Nej</v>
      </c>
    </row>
    <row r="75" spans="1:13" ht="51" x14ac:dyDescent="0.25">
      <c r="A75" s="12">
        <v>59</v>
      </c>
      <c r="B75" s="1" t="s">
        <v>50</v>
      </c>
      <c r="C75" s="1" t="s">
        <v>55</v>
      </c>
      <c r="D75" s="12" t="s">
        <v>115</v>
      </c>
      <c r="E75" s="12" t="s">
        <v>115</v>
      </c>
      <c r="F75" s="12" t="s">
        <v>125</v>
      </c>
      <c r="G75" s="12" t="s">
        <v>125</v>
      </c>
      <c r="H75" s="13"/>
      <c r="I75" s="13"/>
      <c r="J75" s="13"/>
      <c r="K75" s="13" t="s">
        <v>103</v>
      </c>
      <c r="L75" s="14" t="str">
        <f>IF(Tabell4[[#This Row],[Berörd nämnd/styrelse]]="Alla","Ja","Nej")</f>
        <v>Nej</v>
      </c>
      <c r="M75" s="14" t="str">
        <f>IF(Tabell4[[#This Row],[Berört kontor/bolag]]="Alla","Ja","Nej")</f>
        <v>Nej</v>
      </c>
    </row>
    <row r="76" spans="1:13" ht="38.25" x14ac:dyDescent="0.25">
      <c r="A76" s="12">
        <v>60</v>
      </c>
      <c r="B76" s="1" t="s">
        <v>50</v>
      </c>
      <c r="C76" s="1" t="s">
        <v>56</v>
      </c>
      <c r="D76" s="12" t="s">
        <v>115</v>
      </c>
      <c r="E76" s="12" t="s">
        <v>115</v>
      </c>
      <c r="F76" s="12" t="s">
        <v>125</v>
      </c>
      <c r="G76" s="12" t="s">
        <v>125</v>
      </c>
      <c r="H76" s="13"/>
      <c r="I76" s="13" t="s">
        <v>103</v>
      </c>
      <c r="J76" s="13"/>
      <c r="K76" s="13"/>
      <c r="L76" s="14" t="str">
        <f>IF(Tabell4[[#This Row],[Berörd nämnd/styrelse]]="Alla","Ja","Nej")</f>
        <v>Nej</v>
      </c>
      <c r="M76" s="14" t="str">
        <f>IF(Tabell4[[#This Row],[Berört kontor/bolag]]="Alla","Ja","Nej")</f>
        <v>Nej</v>
      </c>
    </row>
    <row r="77" spans="1:13" ht="25.5" x14ac:dyDescent="0.25">
      <c r="A77" s="12">
        <v>61</v>
      </c>
      <c r="B77" s="1" t="s">
        <v>50</v>
      </c>
      <c r="C77" s="1" t="s">
        <v>57</v>
      </c>
      <c r="D77" s="12" t="s">
        <v>115</v>
      </c>
      <c r="E77" s="12" t="s">
        <v>115</v>
      </c>
      <c r="F77" s="12" t="s">
        <v>125</v>
      </c>
      <c r="G77" s="12" t="s">
        <v>125</v>
      </c>
      <c r="H77" s="13"/>
      <c r="I77" s="13" t="s">
        <v>103</v>
      </c>
      <c r="J77" s="13"/>
      <c r="K77" s="13"/>
      <c r="L77" s="14" t="str">
        <f>IF(Tabell4[[#This Row],[Berörd nämnd/styrelse]]="Alla","Ja","Nej")</f>
        <v>Nej</v>
      </c>
      <c r="M77" s="14" t="str">
        <f>IF(Tabell4[[#This Row],[Berört kontor/bolag]]="Alla","Ja","Nej")</f>
        <v>Nej</v>
      </c>
    </row>
    <row r="78" spans="1:13" ht="51" x14ac:dyDescent="0.25">
      <c r="A78" s="12">
        <v>62</v>
      </c>
      <c r="B78" s="1" t="s">
        <v>50</v>
      </c>
      <c r="C78" s="1" t="s">
        <v>58</v>
      </c>
      <c r="D78" s="12" t="s">
        <v>115</v>
      </c>
      <c r="E78" s="12" t="s">
        <v>115</v>
      </c>
      <c r="F78" s="12" t="s">
        <v>125</v>
      </c>
      <c r="G78" s="12" t="s">
        <v>125</v>
      </c>
      <c r="H78" s="13"/>
      <c r="I78" s="13" t="s">
        <v>103</v>
      </c>
      <c r="J78" s="13"/>
      <c r="K78" s="13"/>
      <c r="L78" s="14" t="str">
        <f>IF(Tabell4[[#This Row],[Berörd nämnd/styrelse]]="Alla","Ja","Nej")</f>
        <v>Nej</v>
      </c>
      <c r="M78" s="14" t="str">
        <f>IF(Tabell4[[#This Row],[Berört kontor/bolag]]="Alla","Ja","Nej")</f>
        <v>Nej</v>
      </c>
    </row>
    <row r="79" spans="1:13" x14ac:dyDescent="0.25">
      <c r="A79" s="12">
        <v>63</v>
      </c>
      <c r="B79" s="1" t="s">
        <v>59</v>
      </c>
      <c r="C79" s="1" t="s">
        <v>60</v>
      </c>
      <c r="D79" s="12" t="s">
        <v>173</v>
      </c>
      <c r="E79" s="12" t="s">
        <v>113</v>
      </c>
      <c r="F79" s="12" t="s">
        <v>174</v>
      </c>
      <c r="G79" s="12" t="s">
        <v>126</v>
      </c>
      <c r="H79" s="13"/>
      <c r="I79" s="13" t="s">
        <v>103</v>
      </c>
      <c r="J79" s="13"/>
      <c r="K79" s="13"/>
      <c r="L79" s="14" t="str">
        <f>IF(Tabell4[[#This Row],[Berörd nämnd/styrelse]]="Alla","Ja","Nej")</f>
        <v>Nej</v>
      </c>
      <c r="M79" s="14" t="str">
        <f>IF(Tabell4[[#This Row],[Berört kontor/bolag]]="Alla","Ja","Nej")</f>
        <v>Nej</v>
      </c>
    </row>
    <row r="80" spans="1:13" x14ac:dyDescent="0.25">
      <c r="A80" s="12">
        <v>64</v>
      </c>
      <c r="B80" s="1" t="s">
        <v>59</v>
      </c>
      <c r="C80" s="1" t="s">
        <v>61</v>
      </c>
      <c r="D80" s="12" t="s">
        <v>113</v>
      </c>
      <c r="E80" s="12" t="s">
        <v>113</v>
      </c>
      <c r="F80" s="12" t="s">
        <v>126</v>
      </c>
      <c r="G80" s="12" t="s">
        <v>126</v>
      </c>
      <c r="H80" s="13"/>
      <c r="I80" s="13"/>
      <c r="J80" s="13" t="s">
        <v>103</v>
      </c>
      <c r="K80" s="13"/>
      <c r="L80" s="14" t="str">
        <f>IF(Tabell4[[#This Row],[Berörd nämnd/styrelse]]="Alla","Ja","Nej")</f>
        <v>Nej</v>
      </c>
      <c r="M80" s="14" t="str">
        <f>IF(Tabell4[[#This Row],[Berört kontor/bolag]]="Alla","Ja","Nej")</f>
        <v>Nej</v>
      </c>
    </row>
    <row r="81" spans="1:13" ht="65.25" customHeight="1" x14ac:dyDescent="0.25">
      <c r="A81" s="12">
        <v>65</v>
      </c>
      <c r="B81" s="1" t="s">
        <v>59</v>
      </c>
      <c r="C81" s="1" t="s">
        <v>62</v>
      </c>
      <c r="D81" s="12" t="s">
        <v>175</v>
      </c>
      <c r="E81" s="12" t="s">
        <v>113</v>
      </c>
      <c r="F81" s="12" t="s">
        <v>177</v>
      </c>
      <c r="G81" s="12" t="s">
        <v>126</v>
      </c>
      <c r="H81" s="13"/>
      <c r="I81" s="13" t="s">
        <v>103</v>
      </c>
      <c r="J81" s="13"/>
      <c r="K81" s="13"/>
      <c r="L81" s="14" t="str">
        <f>IF(Tabell4[[#This Row],[Berörd nämnd/styrelse]]="Alla","Ja","Nej")</f>
        <v>Nej</v>
      </c>
      <c r="M81" s="14" t="str">
        <f>IF(Tabell4[[#This Row],[Berört kontor/bolag]]="Alla","Ja","Nej")</f>
        <v>Nej</v>
      </c>
    </row>
    <row r="82" spans="1:13" ht="38.25" x14ac:dyDescent="0.25">
      <c r="A82" s="12">
        <v>66</v>
      </c>
      <c r="B82" s="1" t="s">
        <v>59</v>
      </c>
      <c r="C82" s="1" t="s">
        <v>196</v>
      </c>
      <c r="D82" s="12" t="s">
        <v>194</v>
      </c>
      <c r="E82" s="12" t="s">
        <v>115</v>
      </c>
      <c r="F82" s="12" t="s">
        <v>195</v>
      </c>
      <c r="G82" s="12" t="s">
        <v>125</v>
      </c>
      <c r="H82" s="13"/>
      <c r="I82" s="13"/>
      <c r="J82" s="13"/>
      <c r="K82" s="13" t="s">
        <v>103</v>
      </c>
      <c r="L82" s="14" t="str">
        <f>IF(Tabell4[[#This Row],[Berörd nämnd/styrelse]]="Alla","Ja","Nej")</f>
        <v>Nej</v>
      </c>
      <c r="M82" s="14" t="str">
        <f>IF(Tabell4[[#This Row],[Berört kontor/bolag]]="Alla","Ja","Nej")</f>
        <v>Nej</v>
      </c>
    </row>
    <row r="83" spans="1:13" ht="38.25" x14ac:dyDescent="0.25">
      <c r="A83" s="12">
        <v>67</v>
      </c>
      <c r="B83" s="1" t="s">
        <v>59</v>
      </c>
      <c r="C83" s="1" t="s">
        <v>63</v>
      </c>
      <c r="D83" s="12" t="s">
        <v>184</v>
      </c>
      <c r="E83" s="12" t="s">
        <v>113</v>
      </c>
      <c r="F83" s="12" t="s">
        <v>185</v>
      </c>
      <c r="G83" s="12" t="s">
        <v>126</v>
      </c>
      <c r="H83" s="13"/>
      <c r="I83" s="13"/>
      <c r="J83" s="13"/>
      <c r="K83" s="13" t="s">
        <v>103</v>
      </c>
      <c r="L83" s="14" t="str">
        <f>IF(Tabell4[[#This Row],[Berörd nämnd/styrelse]]="Alla","Ja","Nej")</f>
        <v>Nej</v>
      </c>
      <c r="M83" s="14" t="str">
        <f>IF(Tabell4[[#This Row],[Berört kontor/bolag]]="Alla","Ja","Nej")</f>
        <v>Nej</v>
      </c>
    </row>
    <row r="84" spans="1:13" ht="38.25" x14ac:dyDescent="0.25">
      <c r="A84" s="12">
        <v>68</v>
      </c>
      <c r="B84" s="1" t="s">
        <v>59</v>
      </c>
      <c r="C84" s="1" t="s">
        <v>64</v>
      </c>
      <c r="D84" s="12" t="s">
        <v>194</v>
      </c>
      <c r="E84" s="12" t="s">
        <v>115</v>
      </c>
      <c r="F84" s="12" t="s">
        <v>195</v>
      </c>
      <c r="G84" s="12" t="s">
        <v>125</v>
      </c>
      <c r="H84" s="13"/>
      <c r="I84" s="13" t="s">
        <v>103</v>
      </c>
      <c r="J84" s="13"/>
      <c r="K84" s="13"/>
      <c r="L84" s="14" t="str">
        <f>IF(Tabell4[[#This Row],[Berörd nämnd/styrelse]]="Alla","Ja","Nej")</f>
        <v>Nej</v>
      </c>
      <c r="M84" s="14" t="str">
        <f>IF(Tabell4[[#This Row],[Berört kontor/bolag]]="Alla","Ja","Nej")</f>
        <v>Nej</v>
      </c>
    </row>
    <row r="85" spans="1:13" ht="38.25" x14ac:dyDescent="0.25">
      <c r="A85" s="12">
        <v>69</v>
      </c>
      <c r="B85" s="1" t="s">
        <v>59</v>
      </c>
      <c r="C85" s="1" t="s">
        <v>65</v>
      </c>
      <c r="D85" s="12" t="s">
        <v>113</v>
      </c>
      <c r="E85" s="12" t="s">
        <v>113</v>
      </c>
      <c r="F85" s="12" t="s">
        <v>225</v>
      </c>
      <c r="G85" s="12" t="s">
        <v>126</v>
      </c>
      <c r="H85" s="13"/>
      <c r="I85" s="13" t="s">
        <v>103</v>
      </c>
      <c r="J85" s="13"/>
      <c r="K85" s="13"/>
      <c r="L85" s="14" t="str">
        <f>IF(Tabell4[[#This Row],[Berörd nämnd/styrelse]]="Alla","Ja","Nej")</f>
        <v>Nej</v>
      </c>
      <c r="M85" s="14" t="str">
        <f>IF(Tabell4[[#This Row],[Berört kontor/bolag]]="Alla","Ja","Nej")</f>
        <v>Nej</v>
      </c>
    </row>
    <row r="86" spans="1:13" ht="38.25" x14ac:dyDescent="0.25">
      <c r="A86" s="12">
        <v>70</v>
      </c>
      <c r="B86" s="1" t="s">
        <v>59</v>
      </c>
      <c r="C86" s="1" t="s">
        <v>66</v>
      </c>
      <c r="D86" s="12" t="s">
        <v>113</v>
      </c>
      <c r="E86" s="12" t="s">
        <v>113</v>
      </c>
      <c r="F86" s="12" t="s">
        <v>225</v>
      </c>
      <c r="G86" s="12" t="s">
        <v>126</v>
      </c>
      <c r="H86" s="13"/>
      <c r="I86" s="13"/>
      <c r="J86" s="13"/>
      <c r="K86" s="13" t="s">
        <v>103</v>
      </c>
      <c r="L86" s="14" t="str">
        <f>IF(Tabell4[[#This Row],[Berörd nämnd/styrelse]]="Alla","Ja","Nej")</f>
        <v>Nej</v>
      </c>
      <c r="M86" s="14" t="str">
        <f>IF(Tabell4[[#This Row],[Berört kontor/bolag]]="Alla","Ja","Nej")</f>
        <v>Nej</v>
      </c>
    </row>
    <row r="87" spans="1:13" ht="25.5" x14ac:dyDescent="0.25">
      <c r="A87" s="12">
        <v>71</v>
      </c>
      <c r="B87" s="1" t="s">
        <v>59</v>
      </c>
      <c r="C87" s="1" t="s">
        <v>114</v>
      </c>
      <c r="D87" s="12" t="s">
        <v>162</v>
      </c>
      <c r="E87" s="12" t="s">
        <v>104</v>
      </c>
      <c r="F87" s="12" t="s">
        <v>162</v>
      </c>
      <c r="G87" s="12" t="s">
        <v>102</v>
      </c>
      <c r="H87" s="13"/>
      <c r="I87" s="13"/>
      <c r="J87" s="13"/>
      <c r="K87" s="13" t="s">
        <v>103</v>
      </c>
      <c r="L87" s="14" t="str">
        <f>IF(Tabell4[[#This Row],[Berörd nämnd/styrelse]]="Alla","Ja","Nej")</f>
        <v>Ja</v>
      </c>
      <c r="M87" s="14" t="str">
        <f>IF(Tabell4[[#This Row],[Berört kontor/bolag]]="Alla","Ja","Nej")</f>
        <v>Ja</v>
      </c>
    </row>
    <row r="88" spans="1:13" ht="25.5" x14ac:dyDescent="0.25">
      <c r="A88" s="12">
        <v>72</v>
      </c>
      <c r="B88" s="1" t="s">
        <v>59</v>
      </c>
      <c r="C88" s="1" t="s">
        <v>67</v>
      </c>
      <c r="D88" s="12" t="s">
        <v>162</v>
      </c>
      <c r="E88" s="12" t="s">
        <v>104</v>
      </c>
      <c r="F88" s="12" t="s">
        <v>162</v>
      </c>
      <c r="G88" s="12" t="s">
        <v>102</v>
      </c>
      <c r="H88" s="13"/>
      <c r="I88" s="13"/>
      <c r="J88" s="13"/>
      <c r="K88" s="13" t="s">
        <v>103</v>
      </c>
      <c r="L88" s="14" t="str">
        <f>IF(Tabell4[[#This Row],[Berörd nämnd/styrelse]]="Alla","Ja","Nej")</f>
        <v>Ja</v>
      </c>
      <c r="M88" s="14" t="str">
        <f>IF(Tabell4[[#This Row],[Berört kontor/bolag]]="Alla","Ja","Nej")</f>
        <v>Ja</v>
      </c>
    </row>
    <row r="89" spans="1:13" ht="51" x14ac:dyDescent="0.25">
      <c r="A89" s="12">
        <v>73</v>
      </c>
      <c r="B89" s="1" t="s">
        <v>59</v>
      </c>
      <c r="C89" s="1" t="s">
        <v>68</v>
      </c>
      <c r="D89" s="12" t="s">
        <v>178</v>
      </c>
      <c r="E89" s="12" t="s">
        <v>111</v>
      </c>
      <c r="F89" s="12" t="s">
        <v>179</v>
      </c>
      <c r="G89" s="12" t="s">
        <v>124</v>
      </c>
      <c r="H89" s="13"/>
      <c r="I89" s="13" t="s">
        <v>103</v>
      </c>
      <c r="J89" s="13"/>
      <c r="K89" s="13"/>
      <c r="L89" s="14" t="str">
        <f>IF(Tabell4[[#This Row],[Berörd nämnd/styrelse]]="Alla","Ja","Nej")</f>
        <v>Nej</v>
      </c>
      <c r="M89" s="14" t="str">
        <f>IF(Tabell4[[#This Row],[Berört kontor/bolag]]="Alla","Ja","Nej")</f>
        <v>Nej</v>
      </c>
    </row>
    <row r="90" spans="1:13" ht="25.5" x14ac:dyDescent="0.25">
      <c r="A90" s="12">
        <v>74</v>
      </c>
      <c r="B90" s="1" t="s">
        <v>69</v>
      </c>
      <c r="C90" s="1" t="s">
        <v>70</v>
      </c>
      <c r="D90" s="12" t="s">
        <v>106</v>
      </c>
      <c r="E90" s="12" t="s">
        <v>106</v>
      </c>
      <c r="F90" s="12" t="s">
        <v>102</v>
      </c>
      <c r="G90" s="12" t="s">
        <v>102</v>
      </c>
      <c r="H90" s="13"/>
      <c r="I90" s="13"/>
      <c r="J90" s="13"/>
      <c r="K90" s="13" t="s">
        <v>103</v>
      </c>
      <c r="L90" s="14" t="str">
        <f>IF(Tabell4[[#This Row],[Berörd nämnd/styrelse]]="Alla","Ja","Nej")</f>
        <v>Nej</v>
      </c>
      <c r="M90" s="14" t="str">
        <f>IF(Tabell4[[#This Row],[Berört kontor/bolag]]="Alla","Ja","Nej")</f>
        <v>Nej</v>
      </c>
    </row>
    <row r="91" spans="1:13" ht="38.25" x14ac:dyDescent="0.25">
      <c r="A91" s="12">
        <v>75</v>
      </c>
      <c r="B91" s="1" t="s">
        <v>69</v>
      </c>
      <c r="C91" s="1" t="s">
        <v>71</v>
      </c>
      <c r="D91" s="12" t="s">
        <v>183</v>
      </c>
      <c r="E91" s="12" t="s">
        <v>104</v>
      </c>
      <c r="F91" s="12" t="s">
        <v>102</v>
      </c>
      <c r="G91" s="12" t="s">
        <v>102</v>
      </c>
      <c r="H91" s="13"/>
      <c r="I91" s="13"/>
      <c r="J91" s="13"/>
      <c r="K91" s="13" t="s">
        <v>103</v>
      </c>
      <c r="L91" s="14" t="str">
        <f>IF(Tabell4[[#This Row],[Berörd nämnd/styrelse]]="Alla","Ja","Nej")</f>
        <v>Nej</v>
      </c>
      <c r="M91" s="14" t="str">
        <f>IF(Tabell4[[#This Row],[Berört kontor/bolag]]="Alla","Ja","Nej")</f>
        <v>Nej</v>
      </c>
    </row>
    <row r="92" spans="1:13" ht="38.25" x14ac:dyDescent="0.25">
      <c r="A92" s="12">
        <v>76</v>
      </c>
      <c r="B92" s="1" t="s">
        <v>69</v>
      </c>
      <c r="C92" s="1" t="s">
        <v>72</v>
      </c>
      <c r="D92" s="12" t="s">
        <v>106</v>
      </c>
      <c r="E92" s="12" t="s">
        <v>106</v>
      </c>
      <c r="F92" s="12" t="s">
        <v>226</v>
      </c>
      <c r="G92" s="12" t="s">
        <v>102</v>
      </c>
      <c r="H92" s="13"/>
      <c r="I92" s="13"/>
      <c r="J92" s="13" t="s">
        <v>103</v>
      </c>
      <c r="K92" s="13"/>
      <c r="L92" s="14" t="str">
        <f>IF(Tabell4[[#This Row],[Berörd nämnd/styrelse]]="Alla","Ja","Nej")</f>
        <v>Nej</v>
      </c>
      <c r="M92" s="14" t="str">
        <f>IF(Tabell4[[#This Row],[Berört kontor/bolag]]="Alla","Ja","Nej")</f>
        <v>Nej</v>
      </c>
    </row>
    <row r="93" spans="1:13" ht="38.25" x14ac:dyDescent="0.25">
      <c r="A93" s="12">
        <v>77</v>
      </c>
      <c r="B93" s="1" t="s">
        <v>69</v>
      </c>
      <c r="C93" s="1" t="s">
        <v>73</v>
      </c>
      <c r="D93" s="12" t="s">
        <v>181</v>
      </c>
      <c r="E93" s="12" t="s">
        <v>104</v>
      </c>
      <c r="F93" s="12" t="s">
        <v>182</v>
      </c>
      <c r="G93" s="12" t="s">
        <v>118</v>
      </c>
      <c r="H93" s="13"/>
      <c r="I93" s="13"/>
      <c r="J93" s="13"/>
      <c r="K93" s="13" t="s">
        <v>103</v>
      </c>
      <c r="L93" s="14" t="str">
        <f>IF(Tabell4[[#This Row],[Berörd nämnd/styrelse]]="Alla","Ja","Nej")</f>
        <v>Nej</v>
      </c>
      <c r="M93" s="14" t="str">
        <f>IF(Tabell4[[#This Row],[Berört kontor/bolag]]="Alla","Ja","Nej")</f>
        <v>Nej</v>
      </c>
    </row>
    <row r="94" spans="1:13" ht="25.5" x14ac:dyDescent="0.25">
      <c r="A94" s="12">
        <v>78</v>
      </c>
      <c r="B94" s="1" t="s">
        <v>69</v>
      </c>
      <c r="C94" s="1" t="s">
        <v>74</v>
      </c>
      <c r="D94" s="12" t="s">
        <v>181</v>
      </c>
      <c r="E94" s="12" t="s">
        <v>104</v>
      </c>
      <c r="F94" s="12" t="s">
        <v>182</v>
      </c>
      <c r="G94" s="12" t="s">
        <v>118</v>
      </c>
      <c r="H94" s="13"/>
      <c r="I94" s="13"/>
      <c r="J94" s="13"/>
      <c r="K94" s="13" t="s">
        <v>103</v>
      </c>
      <c r="L94" s="14" t="str">
        <f>IF(Tabell4[[#This Row],[Berörd nämnd/styrelse]]="Alla","Ja","Nej")</f>
        <v>Nej</v>
      </c>
      <c r="M94" s="14" t="str">
        <f>IF(Tabell4[[#This Row],[Berört kontor/bolag]]="Alla","Ja","Nej")</f>
        <v>Nej</v>
      </c>
    </row>
    <row r="95" spans="1:13" x14ac:dyDescent="0.25">
      <c r="A95" s="12">
        <v>79</v>
      </c>
      <c r="B95" s="1" t="s">
        <v>75</v>
      </c>
      <c r="C95" s="1" t="s">
        <v>76</v>
      </c>
      <c r="D95" s="12" t="s">
        <v>162</v>
      </c>
      <c r="E95" s="12" t="s">
        <v>106</v>
      </c>
      <c r="F95" s="12" t="s">
        <v>162</v>
      </c>
      <c r="G95" s="12" t="s">
        <v>102</v>
      </c>
      <c r="H95" s="13" t="s">
        <v>103</v>
      </c>
      <c r="I95" s="13"/>
      <c r="J95" s="13"/>
      <c r="K95" s="13"/>
      <c r="L95" s="14" t="str">
        <f>IF(Tabell4[[#This Row],[Berörd nämnd/styrelse]]="Alla","Ja","Nej")</f>
        <v>Ja</v>
      </c>
      <c r="M95" s="14" t="str">
        <f>IF(Tabell4[[#This Row],[Berört kontor/bolag]]="Alla","Ja","Nej")</f>
        <v>Ja</v>
      </c>
    </row>
    <row r="96" spans="1:13" x14ac:dyDescent="0.25">
      <c r="A96" s="12">
        <v>80</v>
      </c>
      <c r="B96" s="1" t="s">
        <v>75</v>
      </c>
      <c r="C96" s="1" t="s">
        <v>77</v>
      </c>
      <c r="D96" s="12" t="s">
        <v>230</v>
      </c>
      <c r="E96" s="12" t="s">
        <v>104</v>
      </c>
      <c r="F96" s="12" t="s">
        <v>229</v>
      </c>
      <c r="G96" s="12" t="s">
        <v>102</v>
      </c>
      <c r="H96" s="13"/>
      <c r="I96" s="13" t="s">
        <v>103</v>
      </c>
      <c r="J96" s="13"/>
      <c r="K96" s="13"/>
      <c r="L96" s="14" t="str">
        <f>IF(Tabell4[[#This Row],[Berörd nämnd/styrelse]]="Alla","Ja","Nej")</f>
        <v>Nej</v>
      </c>
      <c r="M96" s="14" t="str">
        <f>IF(Tabell4[[#This Row],[Berört kontor/bolag]]="Alla","Ja","Nej")</f>
        <v>Nej</v>
      </c>
    </row>
    <row r="97" spans="1:13" ht="25.5" x14ac:dyDescent="0.25">
      <c r="A97" s="12">
        <v>81</v>
      </c>
      <c r="B97" s="1" t="s">
        <v>75</v>
      </c>
      <c r="C97" s="1" t="s">
        <v>78</v>
      </c>
      <c r="D97" s="12" t="s">
        <v>188</v>
      </c>
      <c r="E97" s="12" t="s">
        <v>104</v>
      </c>
      <c r="F97" s="12" t="s">
        <v>162</v>
      </c>
      <c r="G97" s="12" t="s">
        <v>102</v>
      </c>
      <c r="H97" s="13" t="s">
        <v>103</v>
      </c>
      <c r="I97" s="13"/>
      <c r="J97" s="13"/>
      <c r="K97" s="13"/>
      <c r="L97" s="14" t="str">
        <f>IF(Tabell4[[#This Row],[Berörd nämnd/styrelse]]="Alla","Ja","Nej")</f>
        <v>Nej</v>
      </c>
      <c r="M97" s="14" t="str">
        <f>IF(Tabell4[[#This Row],[Berört kontor/bolag]]="Alla","Ja","Nej")</f>
        <v>Ja</v>
      </c>
    </row>
    <row r="98" spans="1:13" ht="25.5" x14ac:dyDescent="0.25">
      <c r="A98" s="12">
        <v>82</v>
      </c>
      <c r="B98" s="1" t="s">
        <v>75</v>
      </c>
      <c r="C98" s="1" t="s">
        <v>79</v>
      </c>
      <c r="D98" s="12" t="s">
        <v>162</v>
      </c>
      <c r="E98" s="12" t="s">
        <v>104</v>
      </c>
      <c r="F98" s="12" t="s">
        <v>162</v>
      </c>
      <c r="G98" s="12" t="s">
        <v>118</v>
      </c>
      <c r="H98" s="13"/>
      <c r="I98" s="13" t="s">
        <v>103</v>
      </c>
      <c r="J98" s="13"/>
      <c r="K98" s="13"/>
      <c r="L98" s="14" t="str">
        <f>IF(Tabell4[[#This Row],[Berörd nämnd/styrelse]]="Alla","Ja","Nej")</f>
        <v>Ja</v>
      </c>
      <c r="M98" s="14" t="str">
        <f>IF(Tabell4[[#This Row],[Berört kontor/bolag]]="Alla","Ja","Nej")</f>
        <v>Ja</v>
      </c>
    </row>
    <row r="99" spans="1:13" ht="25.5" x14ac:dyDescent="0.25">
      <c r="A99" s="12">
        <v>83</v>
      </c>
      <c r="B99" s="1" t="s">
        <v>75</v>
      </c>
      <c r="C99" s="1" t="s">
        <v>80</v>
      </c>
      <c r="D99" s="12" t="s">
        <v>106</v>
      </c>
      <c r="E99" s="12" t="s">
        <v>106</v>
      </c>
      <c r="F99" s="12" t="s">
        <v>102</v>
      </c>
      <c r="G99" s="12" t="s">
        <v>102</v>
      </c>
      <c r="H99" s="13"/>
      <c r="I99" s="13" t="s">
        <v>103</v>
      </c>
      <c r="J99" s="13"/>
      <c r="K99" s="13"/>
      <c r="L99" s="14" t="str">
        <f>IF(Tabell4[[#This Row],[Berörd nämnd/styrelse]]="Alla","Ja","Nej")</f>
        <v>Nej</v>
      </c>
      <c r="M99" s="14" t="str">
        <f>IF(Tabell4[[#This Row],[Berört kontor/bolag]]="Alla","Ja","Nej")</f>
        <v>Nej</v>
      </c>
    </row>
    <row r="100" spans="1:13" x14ac:dyDescent="0.25">
      <c r="A100" s="12">
        <v>84</v>
      </c>
      <c r="B100" s="1" t="s">
        <v>75</v>
      </c>
      <c r="C100" s="1" t="s">
        <v>81</v>
      </c>
      <c r="D100" s="12" t="s">
        <v>163</v>
      </c>
      <c r="E100" s="12" t="s">
        <v>104</v>
      </c>
      <c r="F100" s="12" t="s">
        <v>210</v>
      </c>
      <c r="G100" s="12" t="s">
        <v>102</v>
      </c>
      <c r="H100" s="13"/>
      <c r="I100" s="13" t="s">
        <v>103</v>
      </c>
      <c r="J100" s="13"/>
      <c r="K100" s="13"/>
      <c r="L100" s="14" t="str">
        <f>IF(Tabell4[[#This Row],[Berörd nämnd/styrelse]]="Alla","Ja","Nej")</f>
        <v>Nej</v>
      </c>
      <c r="M100" s="14" t="str">
        <f>IF(Tabell4[[#This Row],[Berört kontor/bolag]]="Alla","Ja","Nej")</f>
        <v>Nej</v>
      </c>
    </row>
    <row r="101" spans="1:13" ht="25.5" x14ac:dyDescent="0.25">
      <c r="A101" s="12">
        <v>85</v>
      </c>
      <c r="B101" s="1" t="s">
        <v>75</v>
      </c>
      <c r="C101" s="1" t="s">
        <v>82</v>
      </c>
      <c r="D101" s="12" t="s">
        <v>104</v>
      </c>
      <c r="E101" s="12" t="s">
        <v>104</v>
      </c>
      <c r="F101" s="12" t="s">
        <v>102</v>
      </c>
      <c r="G101" s="12" t="s">
        <v>102</v>
      </c>
      <c r="H101" s="13"/>
      <c r="I101" s="13"/>
      <c r="J101" s="13"/>
      <c r="K101" s="13" t="s">
        <v>103</v>
      </c>
      <c r="L101" s="14" t="str">
        <f>IF(Tabell4[[#This Row],[Berörd nämnd/styrelse]]="Alla","Ja","Nej")</f>
        <v>Nej</v>
      </c>
      <c r="M101" s="14" t="str">
        <f>IF(Tabell4[[#This Row],[Berört kontor/bolag]]="Alla","Ja","Nej")</f>
        <v>Nej</v>
      </c>
    </row>
    <row r="102" spans="1:13" ht="25.5" x14ac:dyDescent="0.25">
      <c r="A102" s="12">
        <v>86</v>
      </c>
      <c r="B102" s="1" t="s">
        <v>75</v>
      </c>
      <c r="C102" s="1" t="s">
        <v>83</v>
      </c>
      <c r="D102" s="12" t="s">
        <v>104</v>
      </c>
      <c r="E102" s="12" t="s">
        <v>104</v>
      </c>
      <c r="F102" s="12" t="s">
        <v>102</v>
      </c>
      <c r="G102" s="12" t="s">
        <v>102</v>
      </c>
      <c r="H102" s="13"/>
      <c r="I102" s="13"/>
      <c r="J102" s="13"/>
      <c r="K102" s="13" t="s">
        <v>103</v>
      </c>
      <c r="L102" s="14" t="str">
        <f>IF(Tabell4[[#This Row],[Berörd nämnd/styrelse]]="Alla","Ja","Nej")</f>
        <v>Nej</v>
      </c>
      <c r="M102" s="14" t="str">
        <f>IF(Tabell4[[#This Row],[Berört kontor/bolag]]="Alla","Ja","Nej")</f>
        <v>Nej</v>
      </c>
    </row>
    <row r="103" spans="1:13" ht="25.5" x14ac:dyDescent="0.25">
      <c r="A103" s="12">
        <v>87</v>
      </c>
      <c r="B103" s="1" t="s">
        <v>75</v>
      </c>
      <c r="C103" s="1" t="s">
        <v>84</v>
      </c>
      <c r="D103" s="12" t="s">
        <v>162</v>
      </c>
      <c r="E103" s="12" t="s">
        <v>104</v>
      </c>
      <c r="F103" s="12" t="s">
        <v>162</v>
      </c>
      <c r="G103" s="12" t="s">
        <v>118</v>
      </c>
      <c r="H103" s="13"/>
      <c r="I103" s="13" t="s">
        <v>103</v>
      </c>
      <c r="J103" s="13"/>
      <c r="K103" s="13"/>
      <c r="L103" s="14" t="str">
        <f>IF(Tabell4[[#This Row],[Berörd nämnd/styrelse]]="Alla","Ja","Nej")</f>
        <v>Ja</v>
      </c>
      <c r="M103" s="14" t="str">
        <f>IF(Tabell4[[#This Row],[Berört kontor/bolag]]="Alla","Ja","Nej")</f>
        <v>Ja</v>
      </c>
    </row>
    <row r="104" spans="1:13" ht="51" x14ac:dyDescent="0.25">
      <c r="A104" s="12">
        <v>88</v>
      </c>
      <c r="B104" s="1" t="s">
        <v>75</v>
      </c>
      <c r="C104" s="1" t="s">
        <v>85</v>
      </c>
      <c r="D104" s="12" t="s">
        <v>231</v>
      </c>
      <c r="E104" s="12" t="s">
        <v>187</v>
      </c>
      <c r="F104" s="12" t="s">
        <v>232</v>
      </c>
      <c r="G104" s="12" t="s">
        <v>187</v>
      </c>
      <c r="H104" s="13"/>
      <c r="I104" s="13"/>
      <c r="J104" s="13" t="s">
        <v>103</v>
      </c>
      <c r="K104" s="13"/>
      <c r="L104" s="14" t="str">
        <f>IF(Tabell4[[#This Row],[Berörd nämnd/styrelse]]="Alla","Ja","Nej")</f>
        <v>Nej</v>
      </c>
      <c r="M104" s="14" t="str">
        <f>IF(Tabell4[[#This Row],[Berört kontor/bolag]]="Alla","Ja","Nej")</f>
        <v>Nej</v>
      </c>
    </row>
    <row r="105" spans="1:13" ht="38.25" x14ac:dyDescent="0.25">
      <c r="A105" s="12">
        <v>89</v>
      </c>
      <c r="B105" s="1" t="s">
        <v>86</v>
      </c>
      <c r="C105" s="1" t="s">
        <v>87</v>
      </c>
      <c r="D105" s="12" t="s">
        <v>205</v>
      </c>
      <c r="E105" s="12" t="s">
        <v>110</v>
      </c>
      <c r="F105" s="12" t="s">
        <v>102</v>
      </c>
      <c r="G105" s="12" t="s">
        <v>102</v>
      </c>
      <c r="H105" s="13"/>
      <c r="I105" s="13" t="s">
        <v>103</v>
      </c>
      <c r="J105" s="13"/>
      <c r="K105" s="13"/>
      <c r="L105" s="14" t="str">
        <f>IF(Tabell4[[#This Row],[Berörd nämnd/styrelse]]="Alla","Ja","Nej")</f>
        <v>Nej</v>
      </c>
      <c r="M105" s="14" t="str">
        <f>IF(Tabell4[[#This Row],[Berört kontor/bolag]]="Alla","Ja","Nej")</f>
        <v>Nej</v>
      </c>
    </row>
    <row r="106" spans="1:13" ht="51" x14ac:dyDescent="0.25">
      <c r="A106" s="12">
        <v>90</v>
      </c>
      <c r="B106" s="1" t="s">
        <v>86</v>
      </c>
      <c r="C106" s="1" t="s">
        <v>88</v>
      </c>
      <c r="D106" s="12" t="s">
        <v>204</v>
      </c>
      <c r="E106" s="12" t="s">
        <v>141</v>
      </c>
      <c r="F106" s="12" t="s">
        <v>164</v>
      </c>
      <c r="G106" s="12" t="s">
        <v>142</v>
      </c>
      <c r="H106" s="13"/>
      <c r="I106" s="13" t="s">
        <v>103</v>
      </c>
      <c r="J106" s="13"/>
      <c r="K106" s="13"/>
      <c r="L106" s="14" t="str">
        <f>IF(Tabell4[[#This Row],[Berörd nämnd/styrelse]]="Alla","Ja","Nej")</f>
        <v>Nej</v>
      </c>
      <c r="M106" s="14" t="str">
        <f>IF(Tabell4[[#This Row],[Berört kontor/bolag]]="Alla","Ja","Nej")</f>
        <v>Nej</v>
      </c>
    </row>
    <row r="107" spans="1:13" ht="25.5" x14ac:dyDescent="0.25">
      <c r="A107" s="12">
        <v>91</v>
      </c>
      <c r="B107" s="1" t="s">
        <v>86</v>
      </c>
      <c r="C107" s="1" t="s">
        <v>89</v>
      </c>
      <c r="D107" s="12" t="s">
        <v>211</v>
      </c>
      <c r="E107" s="12" t="s">
        <v>106</v>
      </c>
      <c r="F107" s="12" t="s">
        <v>212</v>
      </c>
      <c r="G107" s="12" t="s">
        <v>102</v>
      </c>
      <c r="H107" s="13"/>
      <c r="I107" s="13" t="s">
        <v>103</v>
      </c>
      <c r="J107" s="13"/>
      <c r="K107" s="13"/>
      <c r="L107" s="14" t="str">
        <f>IF(Tabell4[[#This Row],[Berörd nämnd/styrelse]]="Alla","Ja","Nej")</f>
        <v>Nej</v>
      </c>
      <c r="M107" s="14" t="str">
        <f>IF(Tabell4[[#This Row],[Berört kontor/bolag]]="Alla","Ja","Nej")</f>
        <v>Nej</v>
      </c>
    </row>
    <row r="108" spans="1:13" ht="25.5" x14ac:dyDescent="0.25">
      <c r="A108" s="12">
        <v>92</v>
      </c>
      <c r="B108" s="1" t="s">
        <v>86</v>
      </c>
      <c r="C108" s="1" t="s">
        <v>90</v>
      </c>
      <c r="D108" s="12" t="s">
        <v>104</v>
      </c>
      <c r="E108" s="12" t="s">
        <v>104</v>
      </c>
      <c r="F108" s="12" t="s">
        <v>102</v>
      </c>
      <c r="G108" s="12" t="s">
        <v>102</v>
      </c>
      <c r="H108" s="13"/>
      <c r="I108" s="13" t="s">
        <v>103</v>
      </c>
      <c r="J108" s="13"/>
      <c r="K108" s="13"/>
      <c r="L108" s="14" t="str">
        <f>IF(Tabell4[[#This Row],[Berörd nämnd/styrelse]]="Alla","Ja","Nej")</f>
        <v>Nej</v>
      </c>
      <c r="M108" s="14" t="str">
        <f>IF(Tabell4[[#This Row],[Berört kontor/bolag]]="Alla","Ja","Nej")</f>
        <v>Nej</v>
      </c>
    </row>
    <row r="109" spans="1:13" ht="56.25" customHeight="1" x14ac:dyDescent="0.25">
      <c r="A109" s="12">
        <v>93</v>
      </c>
      <c r="B109" s="1" t="s">
        <v>86</v>
      </c>
      <c r="C109" s="1" t="s">
        <v>91</v>
      </c>
      <c r="D109" s="12" t="s">
        <v>183</v>
      </c>
      <c r="E109" s="12" t="s">
        <v>104</v>
      </c>
      <c r="F109" s="12" t="s">
        <v>102</v>
      </c>
      <c r="G109" s="12" t="s">
        <v>102</v>
      </c>
      <c r="H109" s="13"/>
      <c r="I109" s="13" t="s">
        <v>103</v>
      </c>
      <c r="J109" s="13"/>
      <c r="K109" s="13"/>
      <c r="L109" s="14" t="str">
        <f>IF(Tabell4[[#This Row],[Berörd nämnd/styrelse]]="Alla","Ja","Nej")</f>
        <v>Nej</v>
      </c>
      <c r="M109" s="14" t="str">
        <f>IF(Tabell4[[#This Row],[Berört kontor/bolag]]="Alla","Ja","Nej")</f>
        <v>Nej</v>
      </c>
    </row>
    <row r="110" spans="1:13" ht="25.5" x14ac:dyDescent="0.25">
      <c r="A110" s="12">
        <v>94</v>
      </c>
      <c r="B110" s="1" t="s">
        <v>86</v>
      </c>
      <c r="C110" s="1" t="s">
        <v>92</v>
      </c>
      <c r="D110" s="12" t="s">
        <v>168</v>
      </c>
      <c r="E110" s="12" t="s">
        <v>111</v>
      </c>
      <c r="F110" s="12" t="s">
        <v>228</v>
      </c>
      <c r="G110" s="12" t="s">
        <v>124</v>
      </c>
      <c r="H110" s="13"/>
      <c r="I110" s="13" t="s">
        <v>103</v>
      </c>
      <c r="J110" s="13"/>
      <c r="K110" s="13"/>
      <c r="L110" s="14" t="str">
        <f>IF(Tabell4[[#This Row],[Berörd nämnd/styrelse]]="Alla","Ja","Nej")</f>
        <v>Nej</v>
      </c>
      <c r="M110" s="14" t="str">
        <f>IF(Tabell4[[#This Row],[Berört kontor/bolag]]="Alla","Ja","Nej")</f>
        <v>Nej</v>
      </c>
    </row>
    <row r="111" spans="1:13" ht="25.5" x14ac:dyDescent="0.25">
      <c r="A111" s="12">
        <v>95</v>
      </c>
      <c r="B111" s="1" t="s">
        <v>86</v>
      </c>
      <c r="C111" s="1" t="s">
        <v>93</v>
      </c>
      <c r="D111" s="12" t="s">
        <v>104</v>
      </c>
      <c r="E111" s="12" t="s">
        <v>104</v>
      </c>
      <c r="F111" s="12" t="s">
        <v>227</v>
      </c>
      <c r="G111" s="12" t="s">
        <v>118</v>
      </c>
      <c r="H111" s="13"/>
      <c r="I111" s="13"/>
      <c r="J111" s="13"/>
      <c r="K111" s="13" t="s">
        <v>103</v>
      </c>
      <c r="L111" s="16" t="str">
        <f>IF(Tabell4[[#This Row],[Berörd nämnd/styrelse]]="Alla","Ja","Nej")</f>
        <v>Nej</v>
      </c>
      <c r="M111" s="16" t="str">
        <f>IF(Tabell4[[#This Row],[Berört kontor/bolag]]="Alla","Ja","Nej")</f>
        <v>Nej</v>
      </c>
    </row>
    <row r="112" spans="1:13" x14ac:dyDescent="0.25">
      <c r="A112" s="18">
        <f>SUBTOTAL(103,Tabell4[Nr])</f>
        <v>95</v>
      </c>
      <c r="B112" s="19"/>
      <c r="C112" s="19"/>
      <c r="D112" s="18"/>
      <c r="E112" s="18"/>
      <c r="F112" s="18"/>
      <c r="G112" s="18"/>
      <c r="H112" s="16"/>
      <c r="I112" s="16"/>
      <c r="J112" s="16"/>
      <c r="K112" s="16"/>
      <c r="L112" s="16"/>
      <c r="M112" s="16">
        <f>SUBTOTAL(103,Tabell4[Berör samtliga kontor/bolag])</f>
        <v>95</v>
      </c>
    </row>
  </sheetData>
  <sheetProtection algorithmName="SHA-512" hashValue="QHiLBKalvh0DC5YKdhCwf8f6ZGXSMaYF48sQJTzWPuZXvzPz9oLMopnLFPMdKvaftRsnV/s8M5+qsxGtwhZEUw==" saltValue="DCeDVe0zH5qZiIMv3UENQg==" spinCount="100000" sheet="1" objects="1" scenarios="1" sort="0" autoFilter="0"/>
  <pageMargins left="0.7" right="0.7" top="0.75" bottom="0.75" header="0.3" footer="0.3"/>
  <pageSetup paperSize="9" orientation="portrait"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7CC74-0B53-4F73-9A5B-810176561225}">
  <dimension ref="A1:B5"/>
  <sheetViews>
    <sheetView workbookViewId="0">
      <selection activeCell="B12" sqref="B12"/>
    </sheetView>
  </sheetViews>
  <sheetFormatPr defaultRowHeight="15" x14ac:dyDescent="0.25"/>
  <cols>
    <col min="1" max="1" width="23.42578125" bestFit="1" customWidth="1"/>
    <col min="2" max="2" width="87.140625" customWidth="1"/>
  </cols>
  <sheetData>
    <row r="1" spans="1:2" x14ac:dyDescent="0.25">
      <c r="A1" s="3" t="s">
        <v>219</v>
      </c>
      <c r="B1" s="3" t="s">
        <v>214</v>
      </c>
    </row>
    <row r="2" spans="1:2" x14ac:dyDescent="0.25">
      <c r="A2" s="21" t="s">
        <v>189</v>
      </c>
      <c r="B2" s="21" t="s">
        <v>215</v>
      </c>
    </row>
    <row r="3" spans="1:2" ht="60" x14ac:dyDescent="0.25">
      <c r="A3" s="21" t="s">
        <v>190</v>
      </c>
      <c r="B3" s="22" t="s">
        <v>217</v>
      </c>
    </row>
    <row r="4" spans="1:2" x14ac:dyDescent="0.25">
      <c r="A4" s="21" t="s">
        <v>191</v>
      </c>
      <c r="B4" s="21" t="s">
        <v>216</v>
      </c>
    </row>
    <row r="5" spans="1:2" ht="60" x14ac:dyDescent="0.25">
      <c r="A5" s="21" t="s">
        <v>213</v>
      </c>
      <c r="B5" s="22" t="s">
        <v>218</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Pivot</vt:lpstr>
      <vt:lpstr>Ansvarsfördelning</vt:lpstr>
      <vt:lpstr>Definitioner</vt:lpstr>
    </vt:vector>
  </TitlesOfParts>
  <Company>Norrköpings kommun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Petter Skill</dc:creator>
  <cp:lastModifiedBy>Elvira Ekström</cp:lastModifiedBy>
  <dcterms:created xsi:type="dcterms:W3CDTF">2022-10-17T06:53:26Z</dcterms:created>
  <dcterms:modified xsi:type="dcterms:W3CDTF">2023-06-21T08:44:33Z</dcterms:modified>
</cp:coreProperties>
</file>